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celsia-my.sharepoint.com/personal/jcadavidl_celsia_com/Documents/Trimestrales/2022/2T2022/"/>
    </mc:Choice>
  </mc:AlternateContent>
  <xr:revisionPtr revIDLastSave="0" documentId="8_{2448E7F2-53F8-40BF-81FC-1508F3B2EE20}" xr6:coauthVersionLast="47" xr6:coauthVersionMax="47" xr10:uidLastSave="{00000000-0000-0000-0000-000000000000}"/>
  <bookViews>
    <workbookView xWindow="-120" yWindow="-120" windowWidth="20730" windowHeight="11160" xr2:uid="{4576BC9A-9A8A-4EC7-A9B9-E691B076982D}"/>
  </bookViews>
  <sheets>
    <sheet name="ESG"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a">#REF!</definedName>
    <definedName name="\f">#REF!</definedName>
    <definedName name="\l">#REF!</definedName>
    <definedName name="\p">#REF!</definedName>
    <definedName name="\q">#REF!</definedName>
    <definedName name="\s">#REF!</definedName>
    <definedName name="\w">#REF!</definedName>
    <definedName name="\z">#REF!</definedName>
    <definedName name="______________________new1" hidden="1">{#N/A,#N/A,FALSE,"SMT1";#N/A,#N/A,FALSE,"SMT2";#N/A,#N/A,FALSE,"Summary";#N/A,#N/A,FALSE,"Graphs";#N/A,#N/A,FALSE,"4 Panel"}</definedName>
    <definedName name="______________________NEW3" hidden="1">{#N/A,#N/A,FALSE,"SMT1";#N/A,#N/A,FALSE,"SMT2";#N/A,#N/A,FALSE,"Summary";#N/A,#N/A,FALSE,"Graphs";#N/A,#N/A,FALSE,"4 Panel"}</definedName>
    <definedName name="______________________NEW4" hidden="1">{#N/A,#N/A,FALSE,"Full";#N/A,#N/A,FALSE,"Half";#N/A,#N/A,FALSE,"Op Expenses";#N/A,#N/A,FALSE,"Cap Charge";#N/A,#N/A,FALSE,"Cost C";#N/A,#N/A,FALSE,"PP&amp;E";#N/A,#N/A,FALSE,"R&amp;D"}</definedName>
    <definedName name="_____________________new1" hidden="1">{#N/A,#N/A,FALSE,"SMT1";#N/A,#N/A,FALSE,"SMT2";#N/A,#N/A,FALSE,"Summary";#N/A,#N/A,FALSE,"Graphs";#N/A,#N/A,FALSE,"4 Panel"}</definedName>
    <definedName name="_____________________NEW3" hidden="1">{#N/A,#N/A,FALSE,"SMT1";#N/A,#N/A,FALSE,"SMT2";#N/A,#N/A,FALSE,"Summary";#N/A,#N/A,FALSE,"Graphs";#N/A,#N/A,FALSE,"4 Panel"}</definedName>
    <definedName name="_____________________NEW4" hidden="1">{#N/A,#N/A,FALSE,"Full";#N/A,#N/A,FALSE,"Half";#N/A,#N/A,FALSE,"Op Expenses";#N/A,#N/A,FALSE,"Cap Charge";#N/A,#N/A,FALSE,"Cost C";#N/A,#N/A,FALSE,"PP&amp;E";#N/A,#N/A,FALSE,"R&amp;D"}</definedName>
    <definedName name="____________________new1" hidden="1">{#N/A,#N/A,FALSE,"SMT1";#N/A,#N/A,FALSE,"SMT2";#N/A,#N/A,FALSE,"Summary";#N/A,#N/A,FALSE,"Graphs";#N/A,#N/A,FALSE,"4 Panel"}</definedName>
    <definedName name="____________________NEW3" hidden="1">{#N/A,#N/A,FALSE,"SMT1";#N/A,#N/A,FALSE,"SMT2";#N/A,#N/A,FALSE,"Summary";#N/A,#N/A,FALSE,"Graphs";#N/A,#N/A,FALSE,"4 Panel"}</definedName>
    <definedName name="____________________NEW4" hidden="1">{#N/A,#N/A,FALSE,"Full";#N/A,#N/A,FALSE,"Half";#N/A,#N/A,FALSE,"Op Expenses";#N/A,#N/A,FALSE,"Cap Charge";#N/A,#N/A,FALSE,"Cost C";#N/A,#N/A,FALSE,"PP&amp;E";#N/A,#N/A,FALSE,"R&amp;D"}</definedName>
    <definedName name="____________________R" hidden="1">{#N/A,#N/A,FALSE,"GRAFICO";#N/A,#N/A,FALSE,"CAJA (2)";#N/A,#N/A,FALSE,"TERCEROS-PROMEDIO";#N/A,#N/A,FALSE,"CAJA";#N/A,#N/A,FALSE,"INGRESOS1995-2003";#N/A,#N/A,FALSE,"GASTOS1995-2003"}</definedName>
    <definedName name="___________________new1" hidden="1">{#N/A,#N/A,FALSE,"SMT1";#N/A,#N/A,FALSE,"SMT2";#N/A,#N/A,FALSE,"Summary";#N/A,#N/A,FALSE,"Graphs";#N/A,#N/A,FALSE,"4 Panel"}</definedName>
    <definedName name="___________________NEW3" hidden="1">{#N/A,#N/A,FALSE,"SMT1";#N/A,#N/A,FALSE,"SMT2";#N/A,#N/A,FALSE,"Summary";#N/A,#N/A,FALSE,"Graphs";#N/A,#N/A,FALSE,"4 Panel"}</definedName>
    <definedName name="___________________NEW4" hidden="1">{#N/A,#N/A,FALSE,"Full";#N/A,#N/A,FALSE,"Half";#N/A,#N/A,FALSE,"Op Expenses";#N/A,#N/A,FALSE,"Cap Charge";#N/A,#N/A,FALSE,"Cost C";#N/A,#N/A,FALSE,"PP&amp;E";#N/A,#N/A,FALSE,"R&amp;D"}</definedName>
    <definedName name="__________________new1" hidden="1">{#N/A,#N/A,FALSE,"SMT1";#N/A,#N/A,FALSE,"SMT2";#N/A,#N/A,FALSE,"Summary";#N/A,#N/A,FALSE,"Graphs";#N/A,#N/A,FALSE,"4 Panel"}</definedName>
    <definedName name="__________________NEW3" hidden="1">{#N/A,#N/A,FALSE,"SMT1";#N/A,#N/A,FALSE,"SMT2";#N/A,#N/A,FALSE,"Summary";#N/A,#N/A,FALSE,"Graphs";#N/A,#N/A,FALSE,"4 Panel"}</definedName>
    <definedName name="__________________NEW4" hidden="1">{#N/A,#N/A,FALSE,"Full";#N/A,#N/A,FALSE,"Half";#N/A,#N/A,FALSE,"Op Expenses";#N/A,#N/A,FALSE,"Cap Charge";#N/A,#N/A,FALSE,"Cost C";#N/A,#N/A,FALSE,"PP&amp;E";#N/A,#N/A,FALSE,"R&amp;D"}</definedName>
    <definedName name="__________________R" hidden="1">{#N/A,#N/A,FALSE,"GRAFICO";#N/A,#N/A,FALSE,"CAJA (2)";#N/A,#N/A,FALSE,"TERCEROS-PROMEDIO";#N/A,#N/A,FALSE,"CAJA";#N/A,#N/A,FALSE,"INGRESOS1995-2003";#N/A,#N/A,FALSE,"GASTOS1995-2003"}</definedName>
    <definedName name="_________________new1" hidden="1">{#N/A,#N/A,FALSE,"SMT1";#N/A,#N/A,FALSE,"SMT2";#N/A,#N/A,FALSE,"Summary";#N/A,#N/A,FALSE,"Graphs";#N/A,#N/A,FALSE,"4 Panel"}</definedName>
    <definedName name="_________________New15" hidden="1">{"EVA",#N/A,FALSE,"SMT2";#N/A,#N/A,FALSE,"Summary";#N/A,#N/A,FALSE,"Graphs";#N/A,#N/A,FALSE,"4 Panel"}</definedName>
    <definedName name="_________________New16" hidden="1">{#N/A,#N/A,FALSE,"SMT1";#N/A,#N/A,FALSE,"SMT2";#N/A,#N/A,FALSE,"Summary";#N/A,#N/A,FALSE,"Graphs";#N/A,#N/A,FALSE,"4 Panel"}</definedName>
    <definedName name="_________________New17" hidden="1">{#N/A,#N/A,FALSE,"SMT1";#N/A,#N/A,FALSE,"SMT2";#N/A,#N/A,FALSE,"Summary";#N/A,#N/A,FALSE,"Graphs";#N/A,#N/A,FALSE,"4 Panel"}</definedName>
    <definedName name="_________________New18" hidden="1">{#N/A,#N/A,FALSE,"Full";#N/A,#N/A,FALSE,"Half";#N/A,#N/A,FALSE,"Op Expenses";#N/A,#N/A,FALSE,"Cap Charge";#N/A,#N/A,FALSE,"Cost C";#N/A,#N/A,FALSE,"PP&amp;E";#N/A,#N/A,FALSE,"R&amp;D"}</definedName>
    <definedName name="_________________New19" hidden="1">{"EVA",#N/A,FALSE,"SMT2";#N/A,#N/A,FALSE,"Summary";#N/A,#N/A,FALSE,"Graphs";#N/A,#N/A,FALSE,"4 Panel"}</definedName>
    <definedName name="_________________New20" hidden="1">{#N/A,#N/A,FALSE,"SMT1";#N/A,#N/A,FALSE,"SMT2";#N/A,#N/A,FALSE,"Summary";#N/A,#N/A,FALSE,"Graphs";#N/A,#N/A,FALSE,"4 Panel"}</definedName>
    <definedName name="_________________New21" hidden="1">{#N/A,#N/A,FALSE,"Full";#N/A,#N/A,FALSE,"Half";#N/A,#N/A,FALSE,"Op Expenses";#N/A,#N/A,FALSE,"Cap Charge";#N/A,#N/A,FALSE,"Cost C";#N/A,#N/A,FALSE,"PP&amp;E";#N/A,#N/A,FALSE,"R&amp;D"}</definedName>
    <definedName name="_________________NEW3" hidden="1">{#N/A,#N/A,FALSE,"SMT1";#N/A,#N/A,FALSE,"SMT2";#N/A,#N/A,FALSE,"Summary";#N/A,#N/A,FALSE,"Graphs";#N/A,#N/A,FALSE,"4 Panel"}</definedName>
    <definedName name="_________________nEW30" hidden="1">{"EVA",#N/A,FALSE,"SMT2";#N/A,#N/A,FALSE,"Summary";#N/A,#N/A,FALSE,"Graphs";#N/A,#N/A,FALSE,"4 Panel"}</definedName>
    <definedName name="_________________New31" hidden="1">{#N/A,#N/A,FALSE,"SMT1";#N/A,#N/A,FALSE,"SMT2";#N/A,#N/A,FALSE,"Summary";#N/A,#N/A,FALSE,"Graphs";#N/A,#N/A,FALSE,"4 Panel"}</definedName>
    <definedName name="_________________New32" hidden="1">{#N/A,#N/A,FALSE,"SMT1";#N/A,#N/A,FALSE,"SMT2";#N/A,#N/A,FALSE,"Summary";#N/A,#N/A,FALSE,"Graphs";#N/A,#N/A,FALSE,"4 Panel"}</definedName>
    <definedName name="_________________New33" hidden="1">{#N/A,#N/A,FALSE,"Full";#N/A,#N/A,FALSE,"Half";#N/A,#N/A,FALSE,"Op Expenses";#N/A,#N/A,FALSE,"Cap Charge";#N/A,#N/A,FALSE,"Cost C";#N/A,#N/A,FALSE,"PP&amp;E";#N/A,#N/A,FALSE,"R&amp;D"}</definedName>
    <definedName name="_________________New34" hidden="1">{"EVA",#N/A,FALSE,"SMT2";#N/A,#N/A,FALSE,"Summary";#N/A,#N/A,FALSE,"Graphs";#N/A,#N/A,FALSE,"4 Panel"}</definedName>
    <definedName name="_________________New35" hidden="1">{#N/A,#N/A,FALSE,"SMT1";#N/A,#N/A,FALSE,"SMT2";#N/A,#N/A,FALSE,"Summary";#N/A,#N/A,FALSE,"Graphs";#N/A,#N/A,FALSE,"4 Panel"}</definedName>
    <definedName name="_________________New36" hidden="1">{#N/A,#N/A,FALSE,"Full";#N/A,#N/A,FALSE,"Half";#N/A,#N/A,FALSE,"Op Expenses";#N/A,#N/A,FALSE,"Cap Charge";#N/A,#N/A,FALSE,"Cost C";#N/A,#N/A,FALSE,"PP&amp;E";#N/A,#N/A,FALSE,"R&amp;D"}</definedName>
    <definedName name="_________________NEW4" hidden="1">{#N/A,#N/A,FALSE,"Full";#N/A,#N/A,FALSE,"Half";#N/A,#N/A,FALSE,"Op Expenses";#N/A,#N/A,FALSE,"Cap Charge";#N/A,#N/A,FALSE,"Cost C";#N/A,#N/A,FALSE,"PP&amp;E";#N/A,#N/A,FALSE,"R&amp;D"}</definedName>
    <definedName name="_________________R" hidden="1">{#N/A,#N/A,FALSE,"GRAFICO";#N/A,#N/A,FALSE,"CAJA (2)";#N/A,#N/A,FALSE,"TERCEROS-PROMEDIO";#N/A,#N/A,FALSE,"CAJA";#N/A,#N/A,FALSE,"INGRESOS1995-2003";#N/A,#N/A,FALSE,"GASTOS1995-2003"}</definedName>
    <definedName name="________________new1" hidden="1">{#N/A,#N/A,FALSE,"SMT1";#N/A,#N/A,FALSE,"SMT2";#N/A,#N/A,FALSE,"Summary";#N/A,#N/A,FALSE,"Graphs";#N/A,#N/A,FALSE,"4 Panel"}</definedName>
    <definedName name="________________New15" hidden="1">{"EVA",#N/A,FALSE,"SMT2";#N/A,#N/A,FALSE,"Summary";#N/A,#N/A,FALSE,"Graphs";#N/A,#N/A,FALSE,"4 Panel"}</definedName>
    <definedName name="________________New16" hidden="1">{#N/A,#N/A,FALSE,"SMT1";#N/A,#N/A,FALSE,"SMT2";#N/A,#N/A,FALSE,"Summary";#N/A,#N/A,FALSE,"Graphs";#N/A,#N/A,FALSE,"4 Panel"}</definedName>
    <definedName name="________________New17" hidden="1">{#N/A,#N/A,FALSE,"SMT1";#N/A,#N/A,FALSE,"SMT2";#N/A,#N/A,FALSE,"Summary";#N/A,#N/A,FALSE,"Graphs";#N/A,#N/A,FALSE,"4 Panel"}</definedName>
    <definedName name="________________New18" hidden="1">{#N/A,#N/A,FALSE,"Full";#N/A,#N/A,FALSE,"Half";#N/A,#N/A,FALSE,"Op Expenses";#N/A,#N/A,FALSE,"Cap Charge";#N/A,#N/A,FALSE,"Cost C";#N/A,#N/A,FALSE,"PP&amp;E";#N/A,#N/A,FALSE,"R&amp;D"}</definedName>
    <definedName name="________________New19" hidden="1">{"EVA",#N/A,FALSE,"SMT2";#N/A,#N/A,FALSE,"Summary";#N/A,#N/A,FALSE,"Graphs";#N/A,#N/A,FALSE,"4 Panel"}</definedName>
    <definedName name="________________New20" hidden="1">{#N/A,#N/A,FALSE,"SMT1";#N/A,#N/A,FALSE,"SMT2";#N/A,#N/A,FALSE,"Summary";#N/A,#N/A,FALSE,"Graphs";#N/A,#N/A,FALSE,"4 Panel"}</definedName>
    <definedName name="________________New21" hidden="1">{#N/A,#N/A,FALSE,"Full";#N/A,#N/A,FALSE,"Half";#N/A,#N/A,FALSE,"Op Expenses";#N/A,#N/A,FALSE,"Cap Charge";#N/A,#N/A,FALSE,"Cost C";#N/A,#N/A,FALSE,"PP&amp;E";#N/A,#N/A,FALSE,"R&amp;D"}</definedName>
    <definedName name="________________NEW3" hidden="1">{#N/A,#N/A,FALSE,"SMT1";#N/A,#N/A,FALSE,"SMT2";#N/A,#N/A,FALSE,"Summary";#N/A,#N/A,FALSE,"Graphs";#N/A,#N/A,FALSE,"4 Panel"}</definedName>
    <definedName name="________________nEW30" hidden="1">{"EVA",#N/A,FALSE,"SMT2";#N/A,#N/A,FALSE,"Summary";#N/A,#N/A,FALSE,"Graphs";#N/A,#N/A,FALSE,"4 Panel"}</definedName>
    <definedName name="________________New31" hidden="1">{#N/A,#N/A,FALSE,"SMT1";#N/A,#N/A,FALSE,"SMT2";#N/A,#N/A,FALSE,"Summary";#N/A,#N/A,FALSE,"Graphs";#N/A,#N/A,FALSE,"4 Panel"}</definedName>
    <definedName name="________________New32" hidden="1">{#N/A,#N/A,FALSE,"SMT1";#N/A,#N/A,FALSE,"SMT2";#N/A,#N/A,FALSE,"Summary";#N/A,#N/A,FALSE,"Graphs";#N/A,#N/A,FALSE,"4 Panel"}</definedName>
    <definedName name="________________New33" hidden="1">{#N/A,#N/A,FALSE,"Full";#N/A,#N/A,FALSE,"Half";#N/A,#N/A,FALSE,"Op Expenses";#N/A,#N/A,FALSE,"Cap Charge";#N/A,#N/A,FALSE,"Cost C";#N/A,#N/A,FALSE,"PP&amp;E";#N/A,#N/A,FALSE,"R&amp;D"}</definedName>
    <definedName name="________________New34" hidden="1">{"EVA",#N/A,FALSE,"SMT2";#N/A,#N/A,FALSE,"Summary";#N/A,#N/A,FALSE,"Graphs";#N/A,#N/A,FALSE,"4 Panel"}</definedName>
    <definedName name="________________New35" hidden="1">{#N/A,#N/A,FALSE,"SMT1";#N/A,#N/A,FALSE,"SMT2";#N/A,#N/A,FALSE,"Summary";#N/A,#N/A,FALSE,"Graphs";#N/A,#N/A,FALSE,"4 Panel"}</definedName>
    <definedName name="________________New36" hidden="1">{#N/A,#N/A,FALSE,"Full";#N/A,#N/A,FALSE,"Half";#N/A,#N/A,FALSE,"Op Expenses";#N/A,#N/A,FALSE,"Cap Charge";#N/A,#N/A,FALSE,"Cost C";#N/A,#N/A,FALSE,"PP&amp;E";#N/A,#N/A,FALSE,"R&amp;D"}</definedName>
    <definedName name="________________NEW4" hidden="1">{#N/A,#N/A,FALSE,"Full";#N/A,#N/A,FALSE,"Half";#N/A,#N/A,FALSE,"Op Expenses";#N/A,#N/A,FALSE,"Cap Charge";#N/A,#N/A,FALSE,"Cost C";#N/A,#N/A,FALSE,"PP&amp;E";#N/A,#N/A,FALSE,"R&amp;D"}</definedName>
    <definedName name="________________R" hidden="1">{#N/A,#N/A,FALSE,"GRAFICO";#N/A,#N/A,FALSE,"CAJA (2)";#N/A,#N/A,FALSE,"TERCEROS-PROMEDIO";#N/A,#N/A,FALSE,"CAJA";#N/A,#N/A,FALSE,"INGRESOS1995-2003";#N/A,#N/A,FALSE,"GASTOS1995-2003"}</definedName>
    <definedName name="_______________new1" hidden="1">{#N/A,#N/A,FALSE,"SMT1";#N/A,#N/A,FALSE,"SMT2";#N/A,#N/A,FALSE,"Summary";#N/A,#N/A,FALSE,"Graphs";#N/A,#N/A,FALSE,"4 Panel"}</definedName>
    <definedName name="_______________New15" hidden="1">{"EVA",#N/A,FALSE,"SMT2";#N/A,#N/A,FALSE,"Summary";#N/A,#N/A,FALSE,"Graphs";#N/A,#N/A,FALSE,"4 Panel"}</definedName>
    <definedName name="_______________New16" hidden="1">{#N/A,#N/A,FALSE,"SMT1";#N/A,#N/A,FALSE,"SMT2";#N/A,#N/A,FALSE,"Summary";#N/A,#N/A,FALSE,"Graphs";#N/A,#N/A,FALSE,"4 Panel"}</definedName>
    <definedName name="_______________New17" hidden="1">{#N/A,#N/A,FALSE,"SMT1";#N/A,#N/A,FALSE,"SMT2";#N/A,#N/A,FALSE,"Summary";#N/A,#N/A,FALSE,"Graphs";#N/A,#N/A,FALSE,"4 Panel"}</definedName>
    <definedName name="_______________New18" hidden="1">{#N/A,#N/A,FALSE,"Full";#N/A,#N/A,FALSE,"Half";#N/A,#N/A,FALSE,"Op Expenses";#N/A,#N/A,FALSE,"Cap Charge";#N/A,#N/A,FALSE,"Cost C";#N/A,#N/A,FALSE,"PP&amp;E";#N/A,#N/A,FALSE,"R&amp;D"}</definedName>
    <definedName name="_______________New19" hidden="1">{"EVA",#N/A,FALSE,"SMT2";#N/A,#N/A,FALSE,"Summary";#N/A,#N/A,FALSE,"Graphs";#N/A,#N/A,FALSE,"4 Panel"}</definedName>
    <definedName name="_______________New20" hidden="1">{#N/A,#N/A,FALSE,"SMT1";#N/A,#N/A,FALSE,"SMT2";#N/A,#N/A,FALSE,"Summary";#N/A,#N/A,FALSE,"Graphs";#N/A,#N/A,FALSE,"4 Panel"}</definedName>
    <definedName name="_______________New21" hidden="1">{#N/A,#N/A,FALSE,"Full";#N/A,#N/A,FALSE,"Half";#N/A,#N/A,FALSE,"Op Expenses";#N/A,#N/A,FALSE,"Cap Charge";#N/A,#N/A,FALSE,"Cost C";#N/A,#N/A,FALSE,"PP&amp;E";#N/A,#N/A,FALSE,"R&amp;D"}</definedName>
    <definedName name="_______________NEW3" hidden="1">{#N/A,#N/A,FALSE,"SMT1";#N/A,#N/A,FALSE,"SMT2";#N/A,#N/A,FALSE,"Summary";#N/A,#N/A,FALSE,"Graphs";#N/A,#N/A,FALSE,"4 Panel"}</definedName>
    <definedName name="_______________nEW30" hidden="1">{"EVA",#N/A,FALSE,"SMT2";#N/A,#N/A,FALSE,"Summary";#N/A,#N/A,FALSE,"Graphs";#N/A,#N/A,FALSE,"4 Panel"}</definedName>
    <definedName name="_______________New31" hidden="1">{#N/A,#N/A,FALSE,"SMT1";#N/A,#N/A,FALSE,"SMT2";#N/A,#N/A,FALSE,"Summary";#N/A,#N/A,FALSE,"Graphs";#N/A,#N/A,FALSE,"4 Panel"}</definedName>
    <definedName name="_______________New32" hidden="1">{#N/A,#N/A,FALSE,"SMT1";#N/A,#N/A,FALSE,"SMT2";#N/A,#N/A,FALSE,"Summary";#N/A,#N/A,FALSE,"Graphs";#N/A,#N/A,FALSE,"4 Panel"}</definedName>
    <definedName name="_______________New33" hidden="1">{#N/A,#N/A,FALSE,"Full";#N/A,#N/A,FALSE,"Half";#N/A,#N/A,FALSE,"Op Expenses";#N/A,#N/A,FALSE,"Cap Charge";#N/A,#N/A,FALSE,"Cost C";#N/A,#N/A,FALSE,"PP&amp;E";#N/A,#N/A,FALSE,"R&amp;D"}</definedName>
    <definedName name="_______________New34" hidden="1">{"EVA",#N/A,FALSE,"SMT2";#N/A,#N/A,FALSE,"Summary";#N/A,#N/A,FALSE,"Graphs";#N/A,#N/A,FALSE,"4 Panel"}</definedName>
    <definedName name="_______________New35" hidden="1">{#N/A,#N/A,FALSE,"SMT1";#N/A,#N/A,FALSE,"SMT2";#N/A,#N/A,FALSE,"Summary";#N/A,#N/A,FALSE,"Graphs";#N/A,#N/A,FALSE,"4 Panel"}</definedName>
    <definedName name="_______________New36" hidden="1">{#N/A,#N/A,FALSE,"Full";#N/A,#N/A,FALSE,"Half";#N/A,#N/A,FALSE,"Op Expenses";#N/A,#N/A,FALSE,"Cap Charge";#N/A,#N/A,FALSE,"Cost C";#N/A,#N/A,FALSE,"PP&amp;E";#N/A,#N/A,FALSE,"R&amp;D"}</definedName>
    <definedName name="_______________NEW4" hidden="1">{#N/A,#N/A,FALSE,"Full";#N/A,#N/A,FALSE,"Half";#N/A,#N/A,FALSE,"Op Expenses";#N/A,#N/A,FALSE,"Cap Charge";#N/A,#N/A,FALSE,"Cost C";#N/A,#N/A,FALSE,"PP&amp;E";#N/A,#N/A,FALSE,"R&amp;D"}</definedName>
    <definedName name="_______________R" hidden="1">{#N/A,#N/A,FALSE,"GRAFICO";#N/A,#N/A,FALSE,"CAJA (2)";#N/A,#N/A,FALSE,"TERCEROS-PROMEDIO";#N/A,#N/A,FALSE,"CAJA";#N/A,#N/A,FALSE,"INGRESOS1995-2003";#N/A,#N/A,FALSE,"GASTOS1995-2003"}</definedName>
    <definedName name="______________new1" hidden="1">{#N/A,#N/A,FALSE,"SMT1";#N/A,#N/A,FALSE,"SMT2";#N/A,#N/A,FALSE,"Summary";#N/A,#N/A,FALSE,"Graphs";#N/A,#N/A,FALSE,"4 Panel"}</definedName>
    <definedName name="______________New15" hidden="1">{"EVA",#N/A,FALSE,"SMT2";#N/A,#N/A,FALSE,"Summary";#N/A,#N/A,FALSE,"Graphs";#N/A,#N/A,FALSE,"4 Panel"}</definedName>
    <definedName name="______________New16" hidden="1">{#N/A,#N/A,FALSE,"SMT1";#N/A,#N/A,FALSE,"SMT2";#N/A,#N/A,FALSE,"Summary";#N/A,#N/A,FALSE,"Graphs";#N/A,#N/A,FALSE,"4 Panel"}</definedName>
    <definedName name="______________New17" hidden="1">{#N/A,#N/A,FALSE,"SMT1";#N/A,#N/A,FALSE,"SMT2";#N/A,#N/A,FALSE,"Summary";#N/A,#N/A,FALSE,"Graphs";#N/A,#N/A,FALSE,"4 Panel"}</definedName>
    <definedName name="______________New18" hidden="1">{#N/A,#N/A,FALSE,"Full";#N/A,#N/A,FALSE,"Half";#N/A,#N/A,FALSE,"Op Expenses";#N/A,#N/A,FALSE,"Cap Charge";#N/A,#N/A,FALSE,"Cost C";#N/A,#N/A,FALSE,"PP&amp;E";#N/A,#N/A,FALSE,"R&amp;D"}</definedName>
    <definedName name="______________New19" hidden="1">{"EVA",#N/A,FALSE,"SMT2";#N/A,#N/A,FALSE,"Summary";#N/A,#N/A,FALSE,"Graphs";#N/A,#N/A,FALSE,"4 Panel"}</definedName>
    <definedName name="______________New20" hidden="1">{#N/A,#N/A,FALSE,"SMT1";#N/A,#N/A,FALSE,"SMT2";#N/A,#N/A,FALSE,"Summary";#N/A,#N/A,FALSE,"Graphs";#N/A,#N/A,FALSE,"4 Panel"}</definedName>
    <definedName name="______________New21" hidden="1">{#N/A,#N/A,FALSE,"Full";#N/A,#N/A,FALSE,"Half";#N/A,#N/A,FALSE,"Op Expenses";#N/A,#N/A,FALSE,"Cap Charge";#N/A,#N/A,FALSE,"Cost C";#N/A,#N/A,FALSE,"PP&amp;E";#N/A,#N/A,FALSE,"R&amp;D"}</definedName>
    <definedName name="______________NEW3" hidden="1">{#N/A,#N/A,FALSE,"SMT1";#N/A,#N/A,FALSE,"SMT2";#N/A,#N/A,FALSE,"Summary";#N/A,#N/A,FALSE,"Graphs";#N/A,#N/A,FALSE,"4 Panel"}</definedName>
    <definedName name="______________nEW30" hidden="1">{"EVA",#N/A,FALSE,"SMT2";#N/A,#N/A,FALSE,"Summary";#N/A,#N/A,FALSE,"Graphs";#N/A,#N/A,FALSE,"4 Panel"}</definedName>
    <definedName name="______________New31" hidden="1">{#N/A,#N/A,FALSE,"SMT1";#N/A,#N/A,FALSE,"SMT2";#N/A,#N/A,FALSE,"Summary";#N/A,#N/A,FALSE,"Graphs";#N/A,#N/A,FALSE,"4 Panel"}</definedName>
    <definedName name="______________New32" hidden="1">{#N/A,#N/A,FALSE,"SMT1";#N/A,#N/A,FALSE,"SMT2";#N/A,#N/A,FALSE,"Summary";#N/A,#N/A,FALSE,"Graphs";#N/A,#N/A,FALSE,"4 Panel"}</definedName>
    <definedName name="______________New33" hidden="1">{#N/A,#N/A,FALSE,"Full";#N/A,#N/A,FALSE,"Half";#N/A,#N/A,FALSE,"Op Expenses";#N/A,#N/A,FALSE,"Cap Charge";#N/A,#N/A,FALSE,"Cost C";#N/A,#N/A,FALSE,"PP&amp;E";#N/A,#N/A,FALSE,"R&amp;D"}</definedName>
    <definedName name="______________New34" hidden="1">{"EVA",#N/A,FALSE,"SMT2";#N/A,#N/A,FALSE,"Summary";#N/A,#N/A,FALSE,"Graphs";#N/A,#N/A,FALSE,"4 Panel"}</definedName>
    <definedName name="______________New35" hidden="1">{#N/A,#N/A,FALSE,"SMT1";#N/A,#N/A,FALSE,"SMT2";#N/A,#N/A,FALSE,"Summary";#N/A,#N/A,FALSE,"Graphs";#N/A,#N/A,FALSE,"4 Panel"}</definedName>
    <definedName name="______________New36" hidden="1">{#N/A,#N/A,FALSE,"Full";#N/A,#N/A,FALSE,"Half";#N/A,#N/A,FALSE,"Op Expenses";#N/A,#N/A,FALSE,"Cap Charge";#N/A,#N/A,FALSE,"Cost C";#N/A,#N/A,FALSE,"PP&amp;E";#N/A,#N/A,FALSE,"R&amp;D"}</definedName>
    <definedName name="______________NEW4" hidden="1">{#N/A,#N/A,FALSE,"Full";#N/A,#N/A,FALSE,"Half";#N/A,#N/A,FALSE,"Op Expenses";#N/A,#N/A,FALSE,"Cap Charge";#N/A,#N/A,FALSE,"Cost C";#N/A,#N/A,FALSE,"PP&amp;E";#N/A,#N/A,FALSE,"R&amp;D"}</definedName>
    <definedName name="_____________new1" hidden="1">{#N/A,#N/A,FALSE,"SMT1";#N/A,#N/A,FALSE,"SMT2";#N/A,#N/A,FALSE,"Summary";#N/A,#N/A,FALSE,"Graphs";#N/A,#N/A,FALSE,"4 Panel"}</definedName>
    <definedName name="_____________New15" hidden="1">{"EVA",#N/A,FALSE,"SMT2";#N/A,#N/A,FALSE,"Summary";#N/A,#N/A,FALSE,"Graphs";#N/A,#N/A,FALSE,"4 Panel"}</definedName>
    <definedName name="_____________New16" hidden="1">{#N/A,#N/A,FALSE,"SMT1";#N/A,#N/A,FALSE,"SMT2";#N/A,#N/A,FALSE,"Summary";#N/A,#N/A,FALSE,"Graphs";#N/A,#N/A,FALSE,"4 Panel"}</definedName>
    <definedName name="_____________New17" hidden="1">{#N/A,#N/A,FALSE,"SMT1";#N/A,#N/A,FALSE,"SMT2";#N/A,#N/A,FALSE,"Summary";#N/A,#N/A,FALSE,"Graphs";#N/A,#N/A,FALSE,"4 Panel"}</definedName>
    <definedName name="_____________New18" hidden="1">{#N/A,#N/A,FALSE,"Full";#N/A,#N/A,FALSE,"Half";#N/A,#N/A,FALSE,"Op Expenses";#N/A,#N/A,FALSE,"Cap Charge";#N/A,#N/A,FALSE,"Cost C";#N/A,#N/A,FALSE,"PP&amp;E";#N/A,#N/A,FALSE,"R&amp;D"}</definedName>
    <definedName name="_____________New19" hidden="1">{"EVA",#N/A,FALSE,"SMT2";#N/A,#N/A,FALSE,"Summary";#N/A,#N/A,FALSE,"Graphs";#N/A,#N/A,FALSE,"4 Panel"}</definedName>
    <definedName name="_____________New20" hidden="1">{#N/A,#N/A,FALSE,"SMT1";#N/A,#N/A,FALSE,"SMT2";#N/A,#N/A,FALSE,"Summary";#N/A,#N/A,FALSE,"Graphs";#N/A,#N/A,FALSE,"4 Panel"}</definedName>
    <definedName name="_____________New21" hidden="1">{#N/A,#N/A,FALSE,"Full";#N/A,#N/A,FALSE,"Half";#N/A,#N/A,FALSE,"Op Expenses";#N/A,#N/A,FALSE,"Cap Charge";#N/A,#N/A,FALSE,"Cost C";#N/A,#N/A,FALSE,"PP&amp;E";#N/A,#N/A,FALSE,"R&amp;D"}</definedName>
    <definedName name="_____________NEW3" hidden="1">{#N/A,#N/A,FALSE,"SMT1";#N/A,#N/A,FALSE,"SMT2";#N/A,#N/A,FALSE,"Summary";#N/A,#N/A,FALSE,"Graphs";#N/A,#N/A,FALSE,"4 Panel"}</definedName>
    <definedName name="_____________nEW30" hidden="1">{"EVA",#N/A,FALSE,"SMT2";#N/A,#N/A,FALSE,"Summary";#N/A,#N/A,FALSE,"Graphs";#N/A,#N/A,FALSE,"4 Panel"}</definedName>
    <definedName name="_____________New31" hidden="1">{#N/A,#N/A,FALSE,"SMT1";#N/A,#N/A,FALSE,"SMT2";#N/A,#N/A,FALSE,"Summary";#N/A,#N/A,FALSE,"Graphs";#N/A,#N/A,FALSE,"4 Panel"}</definedName>
    <definedName name="_____________New32" hidden="1">{#N/A,#N/A,FALSE,"SMT1";#N/A,#N/A,FALSE,"SMT2";#N/A,#N/A,FALSE,"Summary";#N/A,#N/A,FALSE,"Graphs";#N/A,#N/A,FALSE,"4 Panel"}</definedName>
    <definedName name="_____________New33" hidden="1">{#N/A,#N/A,FALSE,"Full";#N/A,#N/A,FALSE,"Half";#N/A,#N/A,FALSE,"Op Expenses";#N/A,#N/A,FALSE,"Cap Charge";#N/A,#N/A,FALSE,"Cost C";#N/A,#N/A,FALSE,"PP&amp;E";#N/A,#N/A,FALSE,"R&amp;D"}</definedName>
    <definedName name="_____________New34" hidden="1">{"EVA",#N/A,FALSE,"SMT2";#N/A,#N/A,FALSE,"Summary";#N/A,#N/A,FALSE,"Graphs";#N/A,#N/A,FALSE,"4 Panel"}</definedName>
    <definedName name="_____________New35" hidden="1">{#N/A,#N/A,FALSE,"SMT1";#N/A,#N/A,FALSE,"SMT2";#N/A,#N/A,FALSE,"Summary";#N/A,#N/A,FALSE,"Graphs";#N/A,#N/A,FALSE,"4 Panel"}</definedName>
    <definedName name="_____________New36" hidden="1">{#N/A,#N/A,FALSE,"Full";#N/A,#N/A,FALSE,"Half";#N/A,#N/A,FALSE,"Op Expenses";#N/A,#N/A,FALSE,"Cap Charge";#N/A,#N/A,FALSE,"Cost C";#N/A,#N/A,FALSE,"PP&amp;E";#N/A,#N/A,FALSE,"R&amp;D"}</definedName>
    <definedName name="_____________NEW4" hidden="1">{#N/A,#N/A,FALSE,"Full";#N/A,#N/A,FALSE,"Half";#N/A,#N/A,FALSE,"Op Expenses";#N/A,#N/A,FALSE,"Cap Charge";#N/A,#N/A,FALSE,"Cost C";#N/A,#N/A,FALSE,"PP&amp;E";#N/A,#N/A,FALSE,"R&amp;D"}</definedName>
    <definedName name="_____________R" hidden="1">{#N/A,#N/A,FALSE,"GRAFICO";#N/A,#N/A,FALSE,"CAJA (2)";#N/A,#N/A,FALSE,"TERCEROS-PROMEDIO";#N/A,#N/A,FALSE,"CAJA";#N/A,#N/A,FALSE,"INGRESOS1995-2003";#N/A,#N/A,FALSE,"GASTOS1995-2003"}</definedName>
    <definedName name="____________new1" hidden="1">{#N/A,#N/A,FALSE,"SMT1";#N/A,#N/A,FALSE,"SMT2";#N/A,#N/A,FALSE,"Summary";#N/A,#N/A,FALSE,"Graphs";#N/A,#N/A,FALSE,"4 Panel"}</definedName>
    <definedName name="____________New15" hidden="1">{"EVA",#N/A,FALSE,"SMT2";#N/A,#N/A,FALSE,"Summary";#N/A,#N/A,FALSE,"Graphs";#N/A,#N/A,FALSE,"4 Panel"}</definedName>
    <definedName name="____________New16" hidden="1">{#N/A,#N/A,FALSE,"SMT1";#N/A,#N/A,FALSE,"SMT2";#N/A,#N/A,FALSE,"Summary";#N/A,#N/A,FALSE,"Graphs";#N/A,#N/A,FALSE,"4 Panel"}</definedName>
    <definedName name="____________New17" hidden="1">{#N/A,#N/A,FALSE,"SMT1";#N/A,#N/A,FALSE,"SMT2";#N/A,#N/A,FALSE,"Summary";#N/A,#N/A,FALSE,"Graphs";#N/A,#N/A,FALSE,"4 Panel"}</definedName>
    <definedName name="____________New18" hidden="1">{#N/A,#N/A,FALSE,"Full";#N/A,#N/A,FALSE,"Half";#N/A,#N/A,FALSE,"Op Expenses";#N/A,#N/A,FALSE,"Cap Charge";#N/A,#N/A,FALSE,"Cost C";#N/A,#N/A,FALSE,"PP&amp;E";#N/A,#N/A,FALSE,"R&amp;D"}</definedName>
    <definedName name="____________New19" hidden="1">{"EVA",#N/A,FALSE,"SMT2";#N/A,#N/A,FALSE,"Summary";#N/A,#N/A,FALSE,"Graphs";#N/A,#N/A,FALSE,"4 Panel"}</definedName>
    <definedName name="____________New20" hidden="1">{#N/A,#N/A,FALSE,"SMT1";#N/A,#N/A,FALSE,"SMT2";#N/A,#N/A,FALSE,"Summary";#N/A,#N/A,FALSE,"Graphs";#N/A,#N/A,FALSE,"4 Panel"}</definedName>
    <definedName name="____________New21" hidden="1">{#N/A,#N/A,FALSE,"Full";#N/A,#N/A,FALSE,"Half";#N/A,#N/A,FALSE,"Op Expenses";#N/A,#N/A,FALSE,"Cap Charge";#N/A,#N/A,FALSE,"Cost C";#N/A,#N/A,FALSE,"PP&amp;E";#N/A,#N/A,FALSE,"R&amp;D"}</definedName>
    <definedName name="____________NEW3" hidden="1">{#N/A,#N/A,FALSE,"SMT1";#N/A,#N/A,FALSE,"SMT2";#N/A,#N/A,FALSE,"Summary";#N/A,#N/A,FALSE,"Graphs";#N/A,#N/A,FALSE,"4 Panel"}</definedName>
    <definedName name="____________nEW30" hidden="1">{"EVA",#N/A,FALSE,"SMT2";#N/A,#N/A,FALSE,"Summary";#N/A,#N/A,FALSE,"Graphs";#N/A,#N/A,FALSE,"4 Panel"}</definedName>
    <definedName name="____________New31" hidden="1">{#N/A,#N/A,FALSE,"SMT1";#N/A,#N/A,FALSE,"SMT2";#N/A,#N/A,FALSE,"Summary";#N/A,#N/A,FALSE,"Graphs";#N/A,#N/A,FALSE,"4 Panel"}</definedName>
    <definedName name="____________New32" hidden="1">{#N/A,#N/A,FALSE,"SMT1";#N/A,#N/A,FALSE,"SMT2";#N/A,#N/A,FALSE,"Summary";#N/A,#N/A,FALSE,"Graphs";#N/A,#N/A,FALSE,"4 Panel"}</definedName>
    <definedName name="____________New33" hidden="1">{#N/A,#N/A,FALSE,"Full";#N/A,#N/A,FALSE,"Half";#N/A,#N/A,FALSE,"Op Expenses";#N/A,#N/A,FALSE,"Cap Charge";#N/A,#N/A,FALSE,"Cost C";#N/A,#N/A,FALSE,"PP&amp;E";#N/A,#N/A,FALSE,"R&amp;D"}</definedName>
    <definedName name="____________New34" hidden="1">{"EVA",#N/A,FALSE,"SMT2";#N/A,#N/A,FALSE,"Summary";#N/A,#N/A,FALSE,"Graphs";#N/A,#N/A,FALSE,"4 Panel"}</definedName>
    <definedName name="____________New35" hidden="1">{#N/A,#N/A,FALSE,"SMT1";#N/A,#N/A,FALSE,"SMT2";#N/A,#N/A,FALSE,"Summary";#N/A,#N/A,FALSE,"Graphs";#N/A,#N/A,FALSE,"4 Panel"}</definedName>
    <definedName name="____________New36" hidden="1">{#N/A,#N/A,FALSE,"Full";#N/A,#N/A,FALSE,"Half";#N/A,#N/A,FALSE,"Op Expenses";#N/A,#N/A,FALSE,"Cap Charge";#N/A,#N/A,FALSE,"Cost C";#N/A,#N/A,FALSE,"PP&amp;E";#N/A,#N/A,FALSE,"R&amp;D"}</definedName>
    <definedName name="____________NEW4" hidden="1">{#N/A,#N/A,FALSE,"Full";#N/A,#N/A,FALSE,"Half";#N/A,#N/A,FALSE,"Op Expenses";#N/A,#N/A,FALSE,"Cap Charge";#N/A,#N/A,FALSE,"Cost C";#N/A,#N/A,FALSE,"PP&amp;E";#N/A,#N/A,FALSE,"R&amp;D"}</definedName>
    <definedName name="____________R" hidden="1">{#N/A,#N/A,FALSE,"GRAFICO";#N/A,#N/A,FALSE,"CAJA (2)";#N/A,#N/A,FALSE,"TERCEROS-PROMEDIO";#N/A,#N/A,FALSE,"CAJA";#N/A,#N/A,FALSE,"INGRESOS1995-2003";#N/A,#N/A,FALSE,"GASTOS1995-2003"}</definedName>
    <definedName name="___________new1" hidden="1">{#N/A,#N/A,FALSE,"SMT1";#N/A,#N/A,FALSE,"SMT2";#N/A,#N/A,FALSE,"Summary";#N/A,#N/A,FALSE,"Graphs";#N/A,#N/A,FALSE,"4 Panel"}</definedName>
    <definedName name="___________New15" hidden="1">{"EVA",#N/A,FALSE,"SMT2";#N/A,#N/A,FALSE,"Summary";#N/A,#N/A,FALSE,"Graphs";#N/A,#N/A,FALSE,"4 Panel"}</definedName>
    <definedName name="___________New16" hidden="1">{#N/A,#N/A,FALSE,"SMT1";#N/A,#N/A,FALSE,"SMT2";#N/A,#N/A,FALSE,"Summary";#N/A,#N/A,FALSE,"Graphs";#N/A,#N/A,FALSE,"4 Panel"}</definedName>
    <definedName name="___________New17" hidden="1">{#N/A,#N/A,FALSE,"SMT1";#N/A,#N/A,FALSE,"SMT2";#N/A,#N/A,FALSE,"Summary";#N/A,#N/A,FALSE,"Graphs";#N/A,#N/A,FALSE,"4 Panel"}</definedName>
    <definedName name="___________New18" hidden="1">{#N/A,#N/A,FALSE,"Full";#N/A,#N/A,FALSE,"Half";#N/A,#N/A,FALSE,"Op Expenses";#N/A,#N/A,FALSE,"Cap Charge";#N/A,#N/A,FALSE,"Cost C";#N/A,#N/A,FALSE,"PP&amp;E";#N/A,#N/A,FALSE,"R&amp;D"}</definedName>
    <definedName name="___________New19" hidden="1">{"EVA",#N/A,FALSE,"SMT2";#N/A,#N/A,FALSE,"Summary";#N/A,#N/A,FALSE,"Graphs";#N/A,#N/A,FALSE,"4 Panel"}</definedName>
    <definedName name="___________New20" hidden="1">{#N/A,#N/A,FALSE,"SMT1";#N/A,#N/A,FALSE,"SMT2";#N/A,#N/A,FALSE,"Summary";#N/A,#N/A,FALSE,"Graphs";#N/A,#N/A,FALSE,"4 Panel"}</definedName>
    <definedName name="___________New21" hidden="1">{#N/A,#N/A,FALSE,"Full";#N/A,#N/A,FALSE,"Half";#N/A,#N/A,FALSE,"Op Expenses";#N/A,#N/A,FALSE,"Cap Charge";#N/A,#N/A,FALSE,"Cost C";#N/A,#N/A,FALSE,"PP&amp;E";#N/A,#N/A,FALSE,"R&amp;D"}</definedName>
    <definedName name="___________NEW3" hidden="1">{#N/A,#N/A,FALSE,"SMT1";#N/A,#N/A,FALSE,"SMT2";#N/A,#N/A,FALSE,"Summary";#N/A,#N/A,FALSE,"Graphs";#N/A,#N/A,FALSE,"4 Panel"}</definedName>
    <definedName name="___________nEW30" hidden="1">{"EVA",#N/A,FALSE,"SMT2";#N/A,#N/A,FALSE,"Summary";#N/A,#N/A,FALSE,"Graphs";#N/A,#N/A,FALSE,"4 Panel"}</definedName>
    <definedName name="___________New31" hidden="1">{#N/A,#N/A,FALSE,"SMT1";#N/A,#N/A,FALSE,"SMT2";#N/A,#N/A,FALSE,"Summary";#N/A,#N/A,FALSE,"Graphs";#N/A,#N/A,FALSE,"4 Panel"}</definedName>
    <definedName name="___________New32" hidden="1">{#N/A,#N/A,FALSE,"SMT1";#N/A,#N/A,FALSE,"SMT2";#N/A,#N/A,FALSE,"Summary";#N/A,#N/A,FALSE,"Graphs";#N/A,#N/A,FALSE,"4 Panel"}</definedName>
    <definedName name="___________New33" hidden="1">{#N/A,#N/A,FALSE,"Full";#N/A,#N/A,FALSE,"Half";#N/A,#N/A,FALSE,"Op Expenses";#N/A,#N/A,FALSE,"Cap Charge";#N/A,#N/A,FALSE,"Cost C";#N/A,#N/A,FALSE,"PP&amp;E";#N/A,#N/A,FALSE,"R&amp;D"}</definedName>
    <definedName name="___________New34" hidden="1">{"EVA",#N/A,FALSE,"SMT2";#N/A,#N/A,FALSE,"Summary";#N/A,#N/A,FALSE,"Graphs";#N/A,#N/A,FALSE,"4 Panel"}</definedName>
    <definedName name="___________New35" hidden="1">{#N/A,#N/A,FALSE,"SMT1";#N/A,#N/A,FALSE,"SMT2";#N/A,#N/A,FALSE,"Summary";#N/A,#N/A,FALSE,"Graphs";#N/A,#N/A,FALSE,"4 Panel"}</definedName>
    <definedName name="___________New36" hidden="1">{#N/A,#N/A,FALSE,"Full";#N/A,#N/A,FALSE,"Half";#N/A,#N/A,FALSE,"Op Expenses";#N/A,#N/A,FALSE,"Cap Charge";#N/A,#N/A,FALSE,"Cost C";#N/A,#N/A,FALSE,"PP&amp;E";#N/A,#N/A,FALSE,"R&amp;D"}</definedName>
    <definedName name="___________NEW4" hidden="1">{#N/A,#N/A,FALSE,"Full";#N/A,#N/A,FALSE,"Half";#N/A,#N/A,FALSE,"Op Expenses";#N/A,#N/A,FALSE,"Cap Charge";#N/A,#N/A,FALSE,"Cost C";#N/A,#N/A,FALSE,"PP&amp;E";#N/A,#N/A,FALSE,"R&amp;D"}</definedName>
    <definedName name="___________R" hidden="1">{#N/A,#N/A,FALSE,"GRAFICO";#N/A,#N/A,FALSE,"CAJA (2)";#N/A,#N/A,FALSE,"TERCEROS-PROMEDIO";#N/A,#N/A,FALSE,"CAJA";#N/A,#N/A,FALSE,"INGRESOS1995-2003";#N/A,#N/A,FALSE,"GASTOS1995-2003"}</definedName>
    <definedName name="__________new1" hidden="1">{#N/A,#N/A,FALSE,"SMT1";#N/A,#N/A,FALSE,"SMT2";#N/A,#N/A,FALSE,"Summary";#N/A,#N/A,FALSE,"Graphs";#N/A,#N/A,FALSE,"4 Panel"}</definedName>
    <definedName name="__________New15" hidden="1">{"EVA",#N/A,FALSE,"SMT2";#N/A,#N/A,FALSE,"Summary";#N/A,#N/A,FALSE,"Graphs";#N/A,#N/A,FALSE,"4 Panel"}</definedName>
    <definedName name="__________New16" hidden="1">{#N/A,#N/A,FALSE,"SMT1";#N/A,#N/A,FALSE,"SMT2";#N/A,#N/A,FALSE,"Summary";#N/A,#N/A,FALSE,"Graphs";#N/A,#N/A,FALSE,"4 Panel"}</definedName>
    <definedName name="__________New17" hidden="1">{#N/A,#N/A,FALSE,"SMT1";#N/A,#N/A,FALSE,"SMT2";#N/A,#N/A,FALSE,"Summary";#N/A,#N/A,FALSE,"Graphs";#N/A,#N/A,FALSE,"4 Panel"}</definedName>
    <definedName name="__________New18" hidden="1">{#N/A,#N/A,FALSE,"Full";#N/A,#N/A,FALSE,"Half";#N/A,#N/A,FALSE,"Op Expenses";#N/A,#N/A,FALSE,"Cap Charge";#N/A,#N/A,FALSE,"Cost C";#N/A,#N/A,FALSE,"PP&amp;E";#N/A,#N/A,FALSE,"R&amp;D"}</definedName>
    <definedName name="__________New19" hidden="1">{"EVA",#N/A,FALSE,"SMT2";#N/A,#N/A,FALSE,"Summary";#N/A,#N/A,FALSE,"Graphs";#N/A,#N/A,FALSE,"4 Panel"}</definedName>
    <definedName name="__________New20" hidden="1">{#N/A,#N/A,FALSE,"SMT1";#N/A,#N/A,FALSE,"SMT2";#N/A,#N/A,FALSE,"Summary";#N/A,#N/A,FALSE,"Graphs";#N/A,#N/A,FALSE,"4 Panel"}</definedName>
    <definedName name="__________New21" hidden="1">{#N/A,#N/A,FALSE,"Full";#N/A,#N/A,FALSE,"Half";#N/A,#N/A,FALSE,"Op Expenses";#N/A,#N/A,FALSE,"Cap Charge";#N/A,#N/A,FALSE,"Cost C";#N/A,#N/A,FALSE,"PP&amp;E";#N/A,#N/A,FALSE,"R&amp;D"}</definedName>
    <definedName name="__________NEW3" hidden="1">{#N/A,#N/A,FALSE,"SMT1";#N/A,#N/A,FALSE,"SMT2";#N/A,#N/A,FALSE,"Summary";#N/A,#N/A,FALSE,"Graphs";#N/A,#N/A,FALSE,"4 Panel"}</definedName>
    <definedName name="__________nEW30" hidden="1">{"EVA",#N/A,FALSE,"SMT2";#N/A,#N/A,FALSE,"Summary";#N/A,#N/A,FALSE,"Graphs";#N/A,#N/A,FALSE,"4 Panel"}</definedName>
    <definedName name="__________New31" hidden="1">{#N/A,#N/A,FALSE,"SMT1";#N/A,#N/A,FALSE,"SMT2";#N/A,#N/A,FALSE,"Summary";#N/A,#N/A,FALSE,"Graphs";#N/A,#N/A,FALSE,"4 Panel"}</definedName>
    <definedName name="__________New32" hidden="1">{#N/A,#N/A,FALSE,"SMT1";#N/A,#N/A,FALSE,"SMT2";#N/A,#N/A,FALSE,"Summary";#N/A,#N/A,FALSE,"Graphs";#N/A,#N/A,FALSE,"4 Panel"}</definedName>
    <definedName name="__________New33" hidden="1">{#N/A,#N/A,FALSE,"Full";#N/A,#N/A,FALSE,"Half";#N/A,#N/A,FALSE,"Op Expenses";#N/A,#N/A,FALSE,"Cap Charge";#N/A,#N/A,FALSE,"Cost C";#N/A,#N/A,FALSE,"PP&amp;E";#N/A,#N/A,FALSE,"R&amp;D"}</definedName>
    <definedName name="__________New34" hidden="1">{"EVA",#N/A,FALSE,"SMT2";#N/A,#N/A,FALSE,"Summary";#N/A,#N/A,FALSE,"Graphs";#N/A,#N/A,FALSE,"4 Panel"}</definedName>
    <definedName name="__________New35" hidden="1">{#N/A,#N/A,FALSE,"SMT1";#N/A,#N/A,FALSE,"SMT2";#N/A,#N/A,FALSE,"Summary";#N/A,#N/A,FALSE,"Graphs";#N/A,#N/A,FALSE,"4 Panel"}</definedName>
    <definedName name="__________New36" hidden="1">{#N/A,#N/A,FALSE,"Full";#N/A,#N/A,FALSE,"Half";#N/A,#N/A,FALSE,"Op Expenses";#N/A,#N/A,FALSE,"Cap Charge";#N/A,#N/A,FALSE,"Cost C";#N/A,#N/A,FALSE,"PP&amp;E";#N/A,#N/A,FALSE,"R&amp;D"}</definedName>
    <definedName name="__________NEW4" hidden="1">{#N/A,#N/A,FALSE,"Full";#N/A,#N/A,FALSE,"Half";#N/A,#N/A,FALSE,"Op Expenses";#N/A,#N/A,FALSE,"Cap Charge";#N/A,#N/A,FALSE,"Cost C";#N/A,#N/A,FALSE,"PP&amp;E";#N/A,#N/A,FALSE,"R&amp;D"}</definedName>
    <definedName name="__________R" hidden="1">{#N/A,#N/A,FALSE,"GRAFICO";#N/A,#N/A,FALSE,"CAJA (2)";#N/A,#N/A,FALSE,"TERCEROS-PROMEDIO";#N/A,#N/A,FALSE,"CAJA";#N/A,#N/A,FALSE,"INGRESOS1995-2003";#N/A,#N/A,FALSE,"GASTOS1995-2003"}</definedName>
    <definedName name="_________new1" hidden="1">{#N/A,#N/A,FALSE,"SMT1";#N/A,#N/A,FALSE,"SMT2";#N/A,#N/A,FALSE,"Summary";#N/A,#N/A,FALSE,"Graphs";#N/A,#N/A,FALSE,"4 Panel"}</definedName>
    <definedName name="_________New15" hidden="1">{"EVA",#N/A,FALSE,"SMT2";#N/A,#N/A,FALSE,"Summary";#N/A,#N/A,FALSE,"Graphs";#N/A,#N/A,FALSE,"4 Panel"}</definedName>
    <definedName name="_________New16" hidden="1">{#N/A,#N/A,FALSE,"SMT1";#N/A,#N/A,FALSE,"SMT2";#N/A,#N/A,FALSE,"Summary";#N/A,#N/A,FALSE,"Graphs";#N/A,#N/A,FALSE,"4 Panel"}</definedName>
    <definedName name="_________New17" hidden="1">{#N/A,#N/A,FALSE,"SMT1";#N/A,#N/A,FALSE,"SMT2";#N/A,#N/A,FALSE,"Summary";#N/A,#N/A,FALSE,"Graphs";#N/A,#N/A,FALSE,"4 Panel"}</definedName>
    <definedName name="_________New18" hidden="1">{#N/A,#N/A,FALSE,"Full";#N/A,#N/A,FALSE,"Half";#N/A,#N/A,FALSE,"Op Expenses";#N/A,#N/A,FALSE,"Cap Charge";#N/A,#N/A,FALSE,"Cost C";#N/A,#N/A,FALSE,"PP&amp;E";#N/A,#N/A,FALSE,"R&amp;D"}</definedName>
    <definedName name="_________New19" hidden="1">{"EVA",#N/A,FALSE,"SMT2";#N/A,#N/A,FALSE,"Summary";#N/A,#N/A,FALSE,"Graphs";#N/A,#N/A,FALSE,"4 Panel"}</definedName>
    <definedName name="_________New20" hidden="1">{#N/A,#N/A,FALSE,"SMT1";#N/A,#N/A,FALSE,"SMT2";#N/A,#N/A,FALSE,"Summary";#N/A,#N/A,FALSE,"Graphs";#N/A,#N/A,FALSE,"4 Panel"}</definedName>
    <definedName name="_________New21" hidden="1">{#N/A,#N/A,FALSE,"Full";#N/A,#N/A,FALSE,"Half";#N/A,#N/A,FALSE,"Op Expenses";#N/A,#N/A,FALSE,"Cap Charge";#N/A,#N/A,FALSE,"Cost C";#N/A,#N/A,FALSE,"PP&amp;E";#N/A,#N/A,FALSE,"R&amp;D"}</definedName>
    <definedName name="_________NEW3" hidden="1">{#N/A,#N/A,FALSE,"SMT1";#N/A,#N/A,FALSE,"SMT2";#N/A,#N/A,FALSE,"Summary";#N/A,#N/A,FALSE,"Graphs";#N/A,#N/A,FALSE,"4 Panel"}</definedName>
    <definedName name="_________nEW30" hidden="1">{"EVA",#N/A,FALSE,"SMT2";#N/A,#N/A,FALSE,"Summary";#N/A,#N/A,FALSE,"Graphs";#N/A,#N/A,FALSE,"4 Panel"}</definedName>
    <definedName name="_________New31" hidden="1">{#N/A,#N/A,FALSE,"SMT1";#N/A,#N/A,FALSE,"SMT2";#N/A,#N/A,FALSE,"Summary";#N/A,#N/A,FALSE,"Graphs";#N/A,#N/A,FALSE,"4 Panel"}</definedName>
    <definedName name="_________New32" hidden="1">{#N/A,#N/A,FALSE,"SMT1";#N/A,#N/A,FALSE,"SMT2";#N/A,#N/A,FALSE,"Summary";#N/A,#N/A,FALSE,"Graphs";#N/A,#N/A,FALSE,"4 Panel"}</definedName>
    <definedName name="_________New33" hidden="1">{#N/A,#N/A,FALSE,"Full";#N/A,#N/A,FALSE,"Half";#N/A,#N/A,FALSE,"Op Expenses";#N/A,#N/A,FALSE,"Cap Charge";#N/A,#N/A,FALSE,"Cost C";#N/A,#N/A,FALSE,"PP&amp;E";#N/A,#N/A,FALSE,"R&amp;D"}</definedName>
    <definedName name="_________New34" hidden="1">{"EVA",#N/A,FALSE,"SMT2";#N/A,#N/A,FALSE,"Summary";#N/A,#N/A,FALSE,"Graphs";#N/A,#N/A,FALSE,"4 Panel"}</definedName>
    <definedName name="_________New35" hidden="1">{#N/A,#N/A,FALSE,"SMT1";#N/A,#N/A,FALSE,"SMT2";#N/A,#N/A,FALSE,"Summary";#N/A,#N/A,FALSE,"Graphs";#N/A,#N/A,FALSE,"4 Panel"}</definedName>
    <definedName name="_________New36" hidden="1">{#N/A,#N/A,FALSE,"Full";#N/A,#N/A,FALSE,"Half";#N/A,#N/A,FALSE,"Op Expenses";#N/A,#N/A,FALSE,"Cap Charge";#N/A,#N/A,FALSE,"Cost C";#N/A,#N/A,FALSE,"PP&amp;E";#N/A,#N/A,FALSE,"R&amp;D"}</definedName>
    <definedName name="_________NEW4" hidden="1">{#N/A,#N/A,FALSE,"Full";#N/A,#N/A,FALSE,"Half";#N/A,#N/A,FALSE,"Op Expenses";#N/A,#N/A,FALSE,"Cap Charge";#N/A,#N/A,FALSE,"Cost C";#N/A,#N/A,FALSE,"PP&amp;E";#N/A,#N/A,FALSE,"R&amp;D"}</definedName>
    <definedName name="_________R" hidden="1">{#N/A,#N/A,FALSE,"GRAFICO";#N/A,#N/A,FALSE,"CAJA (2)";#N/A,#N/A,FALSE,"TERCEROS-PROMEDIO";#N/A,#N/A,FALSE,"CAJA";#N/A,#N/A,FALSE,"INGRESOS1995-2003";#N/A,#N/A,FALSE,"GASTOS1995-2003"}</definedName>
    <definedName name="________new1" hidden="1">{#N/A,#N/A,FALSE,"SMT1";#N/A,#N/A,FALSE,"SMT2";#N/A,#N/A,FALSE,"Summary";#N/A,#N/A,FALSE,"Graphs";#N/A,#N/A,FALSE,"4 Panel"}</definedName>
    <definedName name="________New15" hidden="1">{"EVA",#N/A,FALSE,"SMT2";#N/A,#N/A,FALSE,"Summary";#N/A,#N/A,FALSE,"Graphs";#N/A,#N/A,FALSE,"4 Panel"}</definedName>
    <definedName name="________New16" hidden="1">{#N/A,#N/A,FALSE,"SMT1";#N/A,#N/A,FALSE,"SMT2";#N/A,#N/A,FALSE,"Summary";#N/A,#N/A,FALSE,"Graphs";#N/A,#N/A,FALSE,"4 Panel"}</definedName>
    <definedName name="________New17" hidden="1">{#N/A,#N/A,FALSE,"SMT1";#N/A,#N/A,FALSE,"SMT2";#N/A,#N/A,FALSE,"Summary";#N/A,#N/A,FALSE,"Graphs";#N/A,#N/A,FALSE,"4 Panel"}</definedName>
    <definedName name="________New18" hidden="1">{#N/A,#N/A,FALSE,"Full";#N/A,#N/A,FALSE,"Half";#N/A,#N/A,FALSE,"Op Expenses";#N/A,#N/A,FALSE,"Cap Charge";#N/A,#N/A,FALSE,"Cost C";#N/A,#N/A,FALSE,"PP&amp;E";#N/A,#N/A,FALSE,"R&amp;D"}</definedName>
    <definedName name="________New19" hidden="1">{"EVA",#N/A,FALSE,"SMT2";#N/A,#N/A,FALSE,"Summary";#N/A,#N/A,FALSE,"Graphs";#N/A,#N/A,FALSE,"4 Panel"}</definedName>
    <definedName name="________New20" hidden="1">{#N/A,#N/A,FALSE,"SMT1";#N/A,#N/A,FALSE,"SMT2";#N/A,#N/A,FALSE,"Summary";#N/A,#N/A,FALSE,"Graphs";#N/A,#N/A,FALSE,"4 Panel"}</definedName>
    <definedName name="________New21" hidden="1">{#N/A,#N/A,FALSE,"Full";#N/A,#N/A,FALSE,"Half";#N/A,#N/A,FALSE,"Op Expenses";#N/A,#N/A,FALSE,"Cap Charge";#N/A,#N/A,FALSE,"Cost C";#N/A,#N/A,FALSE,"PP&amp;E";#N/A,#N/A,FALSE,"R&amp;D"}</definedName>
    <definedName name="________NEW3" hidden="1">{#N/A,#N/A,FALSE,"SMT1";#N/A,#N/A,FALSE,"SMT2";#N/A,#N/A,FALSE,"Summary";#N/A,#N/A,FALSE,"Graphs";#N/A,#N/A,FALSE,"4 Panel"}</definedName>
    <definedName name="________nEW30" hidden="1">{"EVA",#N/A,FALSE,"SMT2";#N/A,#N/A,FALSE,"Summary";#N/A,#N/A,FALSE,"Graphs";#N/A,#N/A,FALSE,"4 Panel"}</definedName>
    <definedName name="________New31" hidden="1">{#N/A,#N/A,FALSE,"SMT1";#N/A,#N/A,FALSE,"SMT2";#N/A,#N/A,FALSE,"Summary";#N/A,#N/A,FALSE,"Graphs";#N/A,#N/A,FALSE,"4 Panel"}</definedName>
    <definedName name="________New32" hidden="1">{#N/A,#N/A,FALSE,"SMT1";#N/A,#N/A,FALSE,"SMT2";#N/A,#N/A,FALSE,"Summary";#N/A,#N/A,FALSE,"Graphs";#N/A,#N/A,FALSE,"4 Panel"}</definedName>
    <definedName name="________New33" hidden="1">{#N/A,#N/A,FALSE,"Full";#N/A,#N/A,FALSE,"Half";#N/A,#N/A,FALSE,"Op Expenses";#N/A,#N/A,FALSE,"Cap Charge";#N/A,#N/A,FALSE,"Cost C";#N/A,#N/A,FALSE,"PP&amp;E";#N/A,#N/A,FALSE,"R&amp;D"}</definedName>
    <definedName name="________New34" hidden="1">{"EVA",#N/A,FALSE,"SMT2";#N/A,#N/A,FALSE,"Summary";#N/A,#N/A,FALSE,"Graphs";#N/A,#N/A,FALSE,"4 Panel"}</definedName>
    <definedName name="________New35" hidden="1">{#N/A,#N/A,FALSE,"SMT1";#N/A,#N/A,FALSE,"SMT2";#N/A,#N/A,FALSE,"Summary";#N/A,#N/A,FALSE,"Graphs";#N/A,#N/A,FALSE,"4 Panel"}</definedName>
    <definedName name="________New36" hidden="1">{#N/A,#N/A,FALSE,"Full";#N/A,#N/A,FALSE,"Half";#N/A,#N/A,FALSE,"Op Expenses";#N/A,#N/A,FALSE,"Cap Charge";#N/A,#N/A,FALSE,"Cost C";#N/A,#N/A,FALSE,"PP&amp;E";#N/A,#N/A,FALSE,"R&amp;D"}</definedName>
    <definedName name="________NEW4" hidden="1">{#N/A,#N/A,FALSE,"Full";#N/A,#N/A,FALSE,"Half";#N/A,#N/A,FALSE,"Op Expenses";#N/A,#N/A,FALSE,"Cap Charge";#N/A,#N/A,FALSE,"Cost C";#N/A,#N/A,FALSE,"PP&amp;E";#N/A,#N/A,FALSE,"R&amp;D"}</definedName>
    <definedName name="________R" hidden="1">{#N/A,#N/A,FALSE,"GRAFICO";#N/A,#N/A,FALSE,"CAJA (2)";#N/A,#N/A,FALSE,"TERCEROS-PROMEDIO";#N/A,#N/A,FALSE,"CAJA";#N/A,#N/A,FALSE,"INGRESOS1995-2003";#N/A,#N/A,FALSE,"GASTOS1995-2003"}</definedName>
    <definedName name="_______new1" hidden="1">{#N/A,#N/A,FALSE,"SMT1";#N/A,#N/A,FALSE,"SMT2";#N/A,#N/A,FALSE,"Summary";#N/A,#N/A,FALSE,"Graphs";#N/A,#N/A,FALSE,"4 Panel"}</definedName>
    <definedName name="_______New15" hidden="1">{"EVA",#N/A,FALSE,"SMT2";#N/A,#N/A,FALSE,"Summary";#N/A,#N/A,FALSE,"Graphs";#N/A,#N/A,FALSE,"4 Panel"}</definedName>
    <definedName name="_______New16" hidden="1">{#N/A,#N/A,FALSE,"SMT1";#N/A,#N/A,FALSE,"SMT2";#N/A,#N/A,FALSE,"Summary";#N/A,#N/A,FALSE,"Graphs";#N/A,#N/A,FALSE,"4 Panel"}</definedName>
    <definedName name="_______New17" hidden="1">{#N/A,#N/A,FALSE,"SMT1";#N/A,#N/A,FALSE,"SMT2";#N/A,#N/A,FALSE,"Summary";#N/A,#N/A,FALSE,"Graphs";#N/A,#N/A,FALSE,"4 Panel"}</definedName>
    <definedName name="_______New18" hidden="1">{#N/A,#N/A,FALSE,"Full";#N/A,#N/A,FALSE,"Half";#N/A,#N/A,FALSE,"Op Expenses";#N/A,#N/A,FALSE,"Cap Charge";#N/A,#N/A,FALSE,"Cost C";#N/A,#N/A,FALSE,"PP&amp;E";#N/A,#N/A,FALSE,"R&amp;D"}</definedName>
    <definedName name="_______New19" hidden="1">{"EVA",#N/A,FALSE,"SMT2";#N/A,#N/A,FALSE,"Summary";#N/A,#N/A,FALSE,"Graphs";#N/A,#N/A,FALSE,"4 Panel"}</definedName>
    <definedName name="_______New20" hidden="1">{#N/A,#N/A,FALSE,"SMT1";#N/A,#N/A,FALSE,"SMT2";#N/A,#N/A,FALSE,"Summary";#N/A,#N/A,FALSE,"Graphs";#N/A,#N/A,FALSE,"4 Panel"}</definedName>
    <definedName name="_______New21" hidden="1">{#N/A,#N/A,FALSE,"Full";#N/A,#N/A,FALSE,"Half";#N/A,#N/A,FALSE,"Op Expenses";#N/A,#N/A,FALSE,"Cap Charge";#N/A,#N/A,FALSE,"Cost C";#N/A,#N/A,FALSE,"PP&amp;E";#N/A,#N/A,FALSE,"R&amp;D"}</definedName>
    <definedName name="_______NEW3" hidden="1">{#N/A,#N/A,FALSE,"SMT1";#N/A,#N/A,FALSE,"SMT2";#N/A,#N/A,FALSE,"Summary";#N/A,#N/A,FALSE,"Graphs";#N/A,#N/A,FALSE,"4 Panel"}</definedName>
    <definedName name="_______nEW30" hidden="1">{"EVA",#N/A,FALSE,"SMT2";#N/A,#N/A,FALSE,"Summary";#N/A,#N/A,FALSE,"Graphs";#N/A,#N/A,FALSE,"4 Panel"}</definedName>
    <definedName name="_______New31" hidden="1">{#N/A,#N/A,FALSE,"SMT1";#N/A,#N/A,FALSE,"SMT2";#N/A,#N/A,FALSE,"Summary";#N/A,#N/A,FALSE,"Graphs";#N/A,#N/A,FALSE,"4 Panel"}</definedName>
    <definedName name="_______New32" hidden="1">{#N/A,#N/A,FALSE,"SMT1";#N/A,#N/A,FALSE,"SMT2";#N/A,#N/A,FALSE,"Summary";#N/A,#N/A,FALSE,"Graphs";#N/A,#N/A,FALSE,"4 Panel"}</definedName>
    <definedName name="_______New33" hidden="1">{#N/A,#N/A,FALSE,"Full";#N/A,#N/A,FALSE,"Half";#N/A,#N/A,FALSE,"Op Expenses";#N/A,#N/A,FALSE,"Cap Charge";#N/A,#N/A,FALSE,"Cost C";#N/A,#N/A,FALSE,"PP&amp;E";#N/A,#N/A,FALSE,"R&amp;D"}</definedName>
    <definedName name="_______New34" hidden="1">{"EVA",#N/A,FALSE,"SMT2";#N/A,#N/A,FALSE,"Summary";#N/A,#N/A,FALSE,"Graphs";#N/A,#N/A,FALSE,"4 Panel"}</definedName>
    <definedName name="_______New35" hidden="1">{#N/A,#N/A,FALSE,"SMT1";#N/A,#N/A,FALSE,"SMT2";#N/A,#N/A,FALSE,"Summary";#N/A,#N/A,FALSE,"Graphs";#N/A,#N/A,FALSE,"4 Panel"}</definedName>
    <definedName name="_______New36" hidden="1">{#N/A,#N/A,FALSE,"Full";#N/A,#N/A,FALSE,"Half";#N/A,#N/A,FALSE,"Op Expenses";#N/A,#N/A,FALSE,"Cap Charge";#N/A,#N/A,FALSE,"Cost C";#N/A,#N/A,FALSE,"PP&amp;E";#N/A,#N/A,FALSE,"R&amp;D"}</definedName>
    <definedName name="_______NEW4" hidden="1">{#N/A,#N/A,FALSE,"Full";#N/A,#N/A,FALSE,"Half";#N/A,#N/A,FALSE,"Op Expenses";#N/A,#N/A,FALSE,"Cap Charge";#N/A,#N/A,FALSE,"Cost C";#N/A,#N/A,FALSE,"PP&amp;E";#N/A,#N/A,FALSE,"R&amp;D"}</definedName>
    <definedName name="_______R" hidden="1">{#N/A,#N/A,FALSE,"GRAFICO";#N/A,#N/A,FALSE,"CAJA (2)";#N/A,#N/A,FALSE,"TERCEROS-PROMEDIO";#N/A,#N/A,FALSE,"CAJA";#N/A,#N/A,FALSE,"INGRESOS1995-2003";#N/A,#N/A,FALSE,"GASTOS1995-2003"}</definedName>
    <definedName name="______GGF2" hidden="1">{#N/A,#N/A,FALSE,"balance";#N/A,#N/A,FALSE,"PYG"}</definedName>
    <definedName name="______new1" hidden="1">{#N/A,#N/A,FALSE,"SMT1";#N/A,#N/A,FALSE,"SMT2";#N/A,#N/A,FALSE,"Summary";#N/A,#N/A,FALSE,"Graphs";#N/A,#N/A,FALSE,"4 Panel"}</definedName>
    <definedName name="______New15" hidden="1">{"EVA",#N/A,FALSE,"SMT2";#N/A,#N/A,FALSE,"Summary";#N/A,#N/A,FALSE,"Graphs";#N/A,#N/A,FALSE,"4 Panel"}</definedName>
    <definedName name="______New16" hidden="1">{#N/A,#N/A,FALSE,"SMT1";#N/A,#N/A,FALSE,"SMT2";#N/A,#N/A,FALSE,"Summary";#N/A,#N/A,FALSE,"Graphs";#N/A,#N/A,FALSE,"4 Panel"}</definedName>
    <definedName name="______New17" hidden="1">{#N/A,#N/A,FALSE,"SMT1";#N/A,#N/A,FALSE,"SMT2";#N/A,#N/A,FALSE,"Summary";#N/A,#N/A,FALSE,"Graphs";#N/A,#N/A,FALSE,"4 Panel"}</definedName>
    <definedName name="______New18" hidden="1">{#N/A,#N/A,FALSE,"Full";#N/A,#N/A,FALSE,"Half";#N/A,#N/A,FALSE,"Op Expenses";#N/A,#N/A,FALSE,"Cap Charge";#N/A,#N/A,FALSE,"Cost C";#N/A,#N/A,FALSE,"PP&amp;E";#N/A,#N/A,FALSE,"R&amp;D"}</definedName>
    <definedName name="______New19" hidden="1">{"EVA",#N/A,FALSE,"SMT2";#N/A,#N/A,FALSE,"Summary";#N/A,#N/A,FALSE,"Graphs";#N/A,#N/A,FALSE,"4 Panel"}</definedName>
    <definedName name="______New20" hidden="1">{#N/A,#N/A,FALSE,"SMT1";#N/A,#N/A,FALSE,"SMT2";#N/A,#N/A,FALSE,"Summary";#N/A,#N/A,FALSE,"Graphs";#N/A,#N/A,FALSE,"4 Panel"}</definedName>
    <definedName name="______New21" hidden="1">{#N/A,#N/A,FALSE,"Full";#N/A,#N/A,FALSE,"Half";#N/A,#N/A,FALSE,"Op Expenses";#N/A,#N/A,FALSE,"Cap Charge";#N/A,#N/A,FALSE,"Cost C";#N/A,#N/A,FALSE,"PP&amp;E";#N/A,#N/A,FALSE,"R&amp;D"}</definedName>
    <definedName name="______NEW3" hidden="1">{#N/A,#N/A,FALSE,"SMT1";#N/A,#N/A,FALSE,"SMT2";#N/A,#N/A,FALSE,"Summary";#N/A,#N/A,FALSE,"Graphs";#N/A,#N/A,FALSE,"4 Panel"}</definedName>
    <definedName name="______nEW30" hidden="1">{"EVA",#N/A,FALSE,"SMT2";#N/A,#N/A,FALSE,"Summary";#N/A,#N/A,FALSE,"Graphs";#N/A,#N/A,FALSE,"4 Panel"}</definedName>
    <definedName name="______New31" hidden="1">{#N/A,#N/A,FALSE,"SMT1";#N/A,#N/A,FALSE,"SMT2";#N/A,#N/A,FALSE,"Summary";#N/A,#N/A,FALSE,"Graphs";#N/A,#N/A,FALSE,"4 Panel"}</definedName>
    <definedName name="______New32" hidden="1">{#N/A,#N/A,FALSE,"SMT1";#N/A,#N/A,FALSE,"SMT2";#N/A,#N/A,FALSE,"Summary";#N/A,#N/A,FALSE,"Graphs";#N/A,#N/A,FALSE,"4 Panel"}</definedName>
    <definedName name="______New33" hidden="1">{#N/A,#N/A,FALSE,"Full";#N/A,#N/A,FALSE,"Half";#N/A,#N/A,FALSE,"Op Expenses";#N/A,#N/A,FALSE,"Cap Charge";#N/A,#N/A,FALSE,"Cost C";#N/A,#N/A,FALSE,"PP&amp;E";#N/A,#N/A,FALSE,"R&amp;D"}</definedName>
    <definedName name="______New34" hidden="1">{"EVA",#N/A,FALSE,"SMT2";#N/A,#N/A,FALSE,"Summary";#N/A,#N/A,FALSE,"Graphs";#N/A,#N/A,FALSE,"4 Panel"}</definedName>
    <definedName name="______New35" hidden="1">{#N/A,#N/A,FALSE,"SMT1";#N/A,#N/A,FALSE,"SMT2";#N/A,#N/A,FALSE,"Summary";#N/A,#N/A,FALSE,"Graphs";#N/A,#N/A,FALSE,"4 Panel"}</definedName>
    <definedName name="______New36" hidden="1">{#N/A,#N/A,FALSE,"Full";#N/A,#N/A,FALSE,"Half";#N/A,#N/A,FALSE,"Op Expenses";#N/A,#N/A,FALSE,"Cap Charge";#N/A,#N/A,FALSE,"Cost C";#N/A,#N/A,FALSE,"PP&amp;E";#N/A,#N/A,FALSE,"R&amp;D"}</definedName>
    <definedName name="______NEW4" hidden="1">{#N/A,#N/A,FALSE,"Full";#N/A,#N/A,FALSE,"Half";#N/A,#N/A,FALSE,"Op Expenses";#N/A,#N/A,FALSE,"Cap Charge";#N/A,#N/A,FALSE,"Cost C";#N/A,#N/A,FALSE,"PP&amp;E";#N/A,#N/A,FALSE,"R&amp;D"}</definedName>
    <definedName name="______OCT2" hidden="1">{#N/A,#N/A,FALSE,"BL&amp;GPA";#N/A,#N/A,FALSE,"Summary";#N/A,#N/A,FALSE,"hts"}</definedName>
    <definedName name="______ok1" hidden="1">{#N/A,#N/A,FALSE,"balance";#N/A,#N/A,FALSE,"PYG"}</definedName>
    <definedName name="______Ok2" hidden="1">{#N/A,#N/A,FALSE,"balance";#N/A,#N/A,FALSE,"PYG"}</definedName>
    <definedName name="______PyG2" hidden="1">{#N/A,#N/A,FALSE,"balance";#N/A,#N/A,FALSE,"PYG"}</definedName>
    <definedName name="______PYG3" hidden="1">{#N/A,#N/A,FALSE,"balance";#N/A,#N/A,FALSE,"PYG"}</definedName>
    <definedName name="______PyG33" hidden="1">{#N/A,#N/A,FALSE,"balance";#N/A,#N/A,FALSE,"PYG"}</definedName>
    <definedName name="______R" hidden="1">{#N/A,#N/A,FALSE,"GRAFICO";#N/A,#N/A,FALSE,"CAJA (2)";#N/A,#N/A,FALSE,"TERCEROS-PROMEDIO";#N/A,#N/A,FALSE,"CAJA";#N/A,#N/A,FALSE,"INGRESOS1995-2003";#N/A,#N/A,FALSE,"GASTOS1995-2003"}</definedName>
    <definedName name="_____new1" hidden="1">{#N/A,#N/A,FALSE,"SMT1";#N/A,#N/A,FALSE,"SMT2";#N/A,#N/A,FALSE,"Summary";#N/A,#N/A,FALSE,"Graphs";#N/A,#N/A,FALSE,"4 Panel"}</definedName>
    <definedName name="_____New15" hidden="1">{"EVA",#N/A,FALSE,"SMT2";#N/A,#N/A,FALSE,"Summary";#N/A,#N/A,FALSE,"Graphs";#N/A,#N/A,FALSE,"4 Panel"}</definedName>
    <definedName name="_____New16" hidden="1">{#N/A,#N/A,FALSE,"SMT1";#N/A,#N/A,FALSE,"SMT2";#N/A,#N/A,FALSE,"Summary";#N/A,#N/A,FALSE,"Graphs";#N/A,#N/A,FALSE,"4 Panel"}</definedName>
    <definedName name="_____New17" hidden="1">{#N/A,#N/A,FALSE,"SMT1";#N/A,#N/A,FALSE,"SMT2";#N/A,#N/A,FALSE,"Summary";#N/A,#N/A,FALSE,"Graphs";#N/A,#N/A,FALSE,"4 Panel"}</definedName>
    <definedName name="_____New18" hidden="1">{#N/A,#N/A,FALSE,"Full";#N/A,#N/A,FALSE,"Half";#N/A,#N/A,FALSE,"Op Expenses";#N/A,#N/A,FALSE,"Cap Charge";#N/A,#N/A,FALSE,"Cost C";#N/A,#N/A,FALSE,"PP&amp;E";#N/A,#N/A,FALSE,"R&amp;D"}</definedName>
    <definedName name="_____New19" hidden="1">{"EVA",#N/A,FALSE,"SMT2";#N/A,#N/A,FALSE,"Summary";#N/A,#N/A,FALSE,"Graphs";#N/A,#N/A,FALSE,"4 Panel"}</definedName>
    <definedName name="_____New20" hidden="1">{#N/A,#N/A,FALSE,"SMT1";#N/A,#N/A,FALSE,"SMT2";#N/A,#N/A,FALSE,"Summary";#N/A,#N/A,FALSE,"Graphs";#N/A,#N/A,FALSE,"4 Panel"}</definedName>
    <definedName name="_____New21" hidden="1">{#N/A,#N/A,FALSE,"Full";#N/A,#N/A,FALSE,"Half";#N/A,#N/A,FALSE,"Op Expenses";#N/A,#N/A,FALSE,"Cap Charge";#N/A,#N/A,FALSE,"Cost C";#N/A,#N/A,FALSE,"PP&amp;E";#N/A,#N/A,FALSE,"R&amp;D"}</definedName>
    <definedName name="_____NEW3" hidden="1">{#N/A,#N/A,FALSE,"SMT1";#N/A,#N/A,FALSE,"SMT2";#N/A,#N/A,FALSE,"Summary";#N/A,#N/A,FALSE,"Graphs";#N/A,#N/A,FALSE,"4 Panel"}</definedName>
    <definedName name="_____nEW30" hidden="1">{"EVA",#N/A,FALSE,"SMT2";#N/A,#N/A,FALSE,"Summary";#N/A,#N/A,FALSE,"Graphs";#N/A,#N/A,FALSE,"4 Panel"}</definedName>
    <definedName name="_____New31" hidden="1">{#N/A,#N/A,FALSE,"SMT1";#N/A,#N/A,FALSE,"SMT2";#N/A,#N/A,FALSE,"Summary";#N/A,#N/A,FALSE,"Graphs";#N/A,#N/A,FALSE,"4 Panel"}</definedName>
    <definedName name="_____New32" hidden="1">{#N/A,#N/A,FALSE,"SMT1";#N/A,#N/A,FALSE,"SMT2";#N/A,#N/A,FALSE,"Summary";#N/A,#N/A,FALSE,"Graphs";#N/A,#N/A,FALSE,"4 Panel"}</definedName>
    <definedName name="_____New33" hidden="1">{#N/A,#N/A,FALSE,"Full";#N/A,#N/A,FALSE,"Half";#N/A,#N/A,FALSE,"Op Expenses";#N/A,#N/A,FALSE,"Cap Charge";#N/A,#N/A,FALSE,"Cost C";#N/A,#N/A,FALSE,"PP&amp;E";#N/A,#N/A,FALSE,"R&amp;D"}</definedName>
    <definedName name="_____New34" hidden="1">{"EVA",#N/A,FALSE,"SMT2";#N/A,#N/A,FALSE,"Summary";#N/A,#N/A,FALSE,"Graphs";#N/A,#N/A,FALSE,"4 Panel"}</definedName>
    <definedName name="_____New35" hidden="1">{#N/A,#N/A,FALSE,"SMT1";#N/A,#N/A,FALSE,"SMT2";#N/A,#N/A,FALSE,"Summary";#N/A,#N/A,FALSE,"Graphs";#N/A,#N/A,FALSE,"4 Panel"}</definedName>
    <definedName name="_____New36" hidden="1">{#N/A,#N/A,FALSE,"Full";#N/A,#N/A,FALSE,"Half";#N/A,#N/A,FALSE,"Op Expenses";#N/A,#N/A,FALSE,"Cap Charge";#N/A,#N/A,FALSE,"Cost C";#N/A,#N/A,FALSE,"PP&amp;E";#N/A,#N/A,FALSE,"R&amp;D"}</definedName>
    <definedName name="_____NEW4" hidden="1">{#N/A,#N/A,FALSE,"Full";#N/A,#N/A,FALSE,"Half";#N/A,#N/A,FALSE,"Op Expenses";#N/A,#N/A,FALSE,"Cap Charge";#N/A,#N/A,FALSE,"Cost C";#N/A,#N/A,FALSE,"PP&amp;E";#N/A,#N/A,FALSE,"R&amp;D"}</definedName>
    <definedName name="_____PYG3" hidden="1">{#N/A,#N/A,FALSE,"balance";#N/A,#N/A,FALSE,"PYG"}</definedName>
    <definedName name="_____R" hidden="1">{#N/A,#N/A,FALSE,"GRAFICO";#N/A,#N/A,FALSE,"CAJA (2)";#N/A,#N/A,FALSE,"TERCEROS-PROMEDIO";#N/A,#N/A,FALSE,"CAJA";#N/A,#N/A,FALSE,"INGRESOS1995-2003";#N/A,#N/A,FALSE,"GASTOS1995-2003"}</definedName>
    <definedName name="____GGF2" hidden="1">{#N/A,#N/A,FALSE,"balance";#N/A,#N/A,FALSE,"PYG"}</definedName>
    <definedName name="____new1" hidden="1">{#N/A,#N/A,FALSE,"SMT1";#N/A,#N/A,FALSE,"SMT2";#N/A,#N/A,FALSE,"Summary";#N/A,#N/A,FALSE,"Graphs";#N/A,#N/A,FALSE,"4 Panel"}</definedName>
    <definedName name="____New15" hidden="1">{"EVA",#N/A,FALSE,"SMT2";#N/A,#N/A,FALSE,"Summary";#N/A,#N/A,FALSE,"Graphs";#N/A,#N/A,FALSE,"4 Panel"}</definedName>
    <definedName name="____New16" hidden="1">{#N/A,#N/A,FALSE,"SMT1";#N/A,#N/A,FALSE,"SMT2";#N/A,#N/A,FALSE,"Summary";#N/A,#N/A,FALSE,"Graphs";#N/A,#N/A,FALSE,"4 Panel"}</definedName>
    <definedName name="____New17" hidden="1">{#N/A,#N/A,FALSE,"SMT1";#N/A,#N/A,FALSE,"SMT2";#N/A,#N/A,FALSE,"Summary";#N/A,#N/A,FALSE,"Graphs";#N/A,#N/A,FALSE,"4 Panel"}</definedName>
    <definedName name="____New18" hidden="1">{#N/A,#N/A,FALSE,"Full";#N/A,#N/A,FALSE,"Half";#N/A,#N/A,FALSE,"Op Expenses";#N/A,#N/A,FALSE,"Cap Charge";#N/A,#N/A,FALSE,"Cost C";#N/A,#N/A,FALSE,"PP&amp;E";#N/A,#N/A,FALSE,"R&amp;D"}</definedName>
    <definedName name="____New19" hidden="1">{"EVA",#N/A,FALSE,"SMT2";#N/A,#N/A,FALSE,"Summary";#N/A,#N/A,FALSE,"Graphs";#N/A,#N/A,FALSE,"4 Panel"}</definedName>
    <definedName name="____New20" hidden="1">{#N/A,#N/A,FALSE,"SMT1";#N/A,#N/A,FALSE,"SMT2";#N/A,#N/A,FALSE,"Summary";#N/A,#N/A,FALSE,"Graphs";#N/A,#N/A,FALSE,"4 Panel"}</definedName>
    <definedName name="____New21" hidden="1">{#N/A,#N/A,FALSE,"Full";#N/A,#N/A,FALSE,"Half";#N/A,#N/A,FALSE,"Op Expenses";#N/A,#N/A,FALSE,"Cap Charge";#N/A,#N/A,FALSE,"Cost C";#N/A,#N/A,FALSE,"PP&amp;E";#N/A,#N/A,FALSE,"R&amp;D"}</definedName>
    <definedName name="____NEW3" hidden="1">{#N/A,#N/A,FALSE,"SMT1";#N/A,#N/A,FALSE,"SMT2";#N/A,#N/A,FALSE,"Summary";#N/A,#N/A,FALSE,"Graphs";#N/A,#N/A,FALSE,"4 Panel"}</definedName>
    <definedName name="____nEW30" hidden="1">{"EVA",#N/A,FALSE,"SMT2";#N/A,#N/A,FALSE,"Summary";#N/A,#N/A,FALSE,"Graphs";#N/A,#N/A,FALSE,"4 Panel"}</definedName>
    <definedName name="____New31" hidden="1">{#N/A,#N/A,FALSE,"SMT1";#N/A,#N/A,FALSE,"SMT2";#N/A,#N/A,FALSE,"Summary";#N/A,#N/A,FALSE,"Graphs";#N/A,#N/A,FALSE,"4 Panel"}</definedName>
    <definedName name="____New32" hidden="1">{#N/A,#N/A,FALSE,"SMT1";#N/A,#N/A,FALSE,"SMT2";#N/A,#N/A,FALSE,"Summary";#N/A,#N/A,FALSE,"Graphs";#N/A,#N/A,FALSE,"4 Panel"}</definedName>
    <definedName name="____New33" hidden="1">{#N/A,#N/A,FALSE,"Full";#N/A,#N/A,FALSE,"Half";#N/A,#N/A,FALSE,"Op Expenses";#N/A,#N/A,FALSE,"Cap Charge";#N/A,#N/A,FALSE,"Cost C";#N/A,#N/A,FALSE,"PP&amp;E";#N/A,#N/A,FALSE,"R&amp;D"}</definedName>
    <definedName name="____New34" hidden="1">{"EVA",#N/A,FALSE,"SMT2";#N/A,#N/A,FALSE,"Summary";#N/A,#N/A,FALSE,"Graphs";#N/A,#N/A,FALSE,"4 Panel"}</definedName>
    <definedName name="____New35" hidden="1">{#N/A,#N/A,FALSE,"SMT1";#N/A,#N/A,FALSE,"SMT2";#N/A,#N/A,FALSE,"Summary";#N/A,#N/A,FALSE,"Graphs";#N/A,#N/A,FALSE,"4 Panel"}</definedName>
    <definedName name="____New36" hidden="1">{#N/A,#N/A,FALSE,"Full";#N/A,#N/A,FALSE,"Half";#N/A,#N/A,FALSE,"Op Expenses";#N/A,#N/A,FALSE,"Cap Charge";#N/A,#N/A,FALSE,"Cost C";#N/A,#N/A,FALSE,"PP&amp;E";#N/A,#N/A,FALSE,"R&amp;D"}</definedName>
    <definedName name="____NEW4" hidden="1">{#N/A,#N/A,FALSE,"Full";#N/A,#N/A,FALSE,"Half";#N/A,#N/A,FALSE,"Op Expenses";#N/A,#N/A,FALSE,"Cap Charge";#N/A,#N/A,FALSE,"Cost C";#N/A,#N/A,FALSE,"PP&amp;E";#N/A,#N/A,FALSE,"R&amp;D"}</definedName>
    <definedName name="____OCT2" hidden="1">{#N/A,#N/A,FALSE,"BL&amp;GPA";#N/A,#N/A,FALSE,"Summary";#N/A,#N/A,FALSE,"hts"}</definedName>
    <definedName name="____ok1" hidden="1">{#N/A,#N/A,FALSE,"balance";#N/A,#N/A,FALSE,"PYG"}</definedName>
    <definedName name="____Ok2" hidden="1">{#N/A,#N/A,FALSE,"balance";#N/A,#N/A,FALSE,"PYG"}</definedName>
    <definedName name="____PyG2" hidden="1">{#N/A,#N/A,FALSE,"balance";#N/A,#N/A,FALSE,"PYG"}</definedName>
    <definedName name="____PYG3" hidden="1">{#N/A,#N/A,FALSE,"balance";#N/A,#N/A,FALSE,"PYG"}</definedName>
    <definedName name="____PyG33" hidden="1">{#N/A,#N/A,FALSE,"balance";#N/A,#N/A,FALSE,"PYG"}</definedName>
    <definedName name="____R" hidden="1">{#N/A,#N/A,FALSE,"GRAFICO";#N/A,#N/A,FALSE,"CAJA (2)";#N/A,#N/A,FALSE,"TERCEROS-PROMEDIO";#N/A,#N/A,FALSE,"CAJA";#N/A,#N/A,FALSE,"INGRESOS1995-2003";#N/A,#N/A,FALSE,"GASTOS1995-2003"}</definedName>
    <definedName name="___new1" hidden="1">{#N/A,#N/A,FALSE,"SMT1";#N/A,#N/A,FALSE,"SMT2";#N/A,#N/A,FALSE,"Summary";#N/A,#N/A,FALSE,"Graphs";#N/A,#N/A,FALSE,"4 Panel"}</definedName>
    <definedName name="___New15" hidden="1">{"EVA",#N/A,FALSE,"SMT2";#N/A,#N/A,FALSE,"Summary";#N/A,#N/A,FALSE,"Graphs";#N/A,#N/A,FALSE,"4 Panel"}</definedName>
    <definedName name="___New16" hidden="1">{#N/A,#N/A,FALSE,"SMT1";#N/A,#N/A,FALSE,"SMT2";#N/A,#N/A,FALSE,"Summary";#N/A,#N/A,FALSE,"Graphs";#N/A,#N/A,FALSE,"4 Panel"}</definedName>
    <definedName name="___New17" hidden="1">{#N/A,#N/A,FALSE,"SMT1";#N/A,#N/A,FALSE,"SMT2";#N/A,#N/A,FALSE,"Summary";#N/A,#N/A,FALSE,"Graphs";#N/A,#N/A,FALSE,"4 Panel"}</definedName>
    <definedName name="___New18" hidden="1">{#N/A,#N/A,FALSE,"Full";#N/A,#N/A,FALSE,"Half";#N/A,#N/A,FALSE,"Op Expenses";#N/A,#N/A,FALSE,"Cap Charge";#N/A,#N/A,FALSE,"Cost C";#N/A,#N/A,FALSE,"PP&amp;E";#N/A,#N/A,FALSE,"R&amp;D"}</definedName>
    <definedName name="___New19" hidden="1">{"EVA",#N/A,FALSE,"SMT2";#N/A,#N/A,FALSE,"Summary";#N/A,#N/A,FALSE,"Graphs";#N/A,#N/A,FALSE,"4 Panel"}</definedName>
    <definedName name="___New20" hidden="1">{#N/A,#N/A,FALSE,"SMT1";#N/A,#N/A,FALSE,"SMT2";#N/A,#N/A,FALSE,"Summary";#N/A,#N/A,FALSE,"Graphs";#N/A,#N/A,FALSE,"4 Panel"}</definedName>
    <definedName name="___New21" hidden="1">{#N/A,#N/A,FALSE,"Full";#N/A,#N/A,FALSE,"Half";#N/A,#N/A,FALSE,"Op Expenses";#N/A,#N/A,FALSE,"Cap Charge";#N/A,#N/A,FALSE,"Cost C";#N/A,#N/A,FALSE,"PP&amp;E";#N/A,#N/A,FALSE,"R&amp;D"}</definedName>
    <definedName name="___NEW3" hidden="1">{#N/A,#N/A,FALSE,"SMT1";#N/A,#N/A,FALSE,"SMT2";#N/A,#N/A,FALSE,"Summary";#N/A,#N/A,FALSE,"Graphs";#N/A,#N/A,FALSE,"4 Panel"}</definedName>
    <definedName name="___nEW30" hidden="1">{"EVA",#N/A,FALSE,"SMT2";#N/A,#N/A,FALSE,"Summary";#N/A,#N/A,FALSE,"Graphs";#N/A,#N/A,FALSE,"4 Panel"}</definedName>
    <definedName name="___New31" hidden="1">{#N/A,#N/A,FALSE,"SMT1";#N/A,#N/A,FALSE,"SMT2";#N/A,#N/A,FALSE,"Summary";#N/A,#N/A,FALSE,"Graphs";#N/A,#N/A,FALSE,"4 Panel"}</definedName>
    <definedName name="___New32" hidden="1">{#N/A,#N/A,FALSE,"SMT1";#N/A,#N/A,FALSE,"SMT2";#N/A,#N/A,FALSE,"Summary";#N/A,#N/A,FALSE,"Graphs";#N/A,#N/A,FALSE,"4 Panel"}</definedName>
    <definedName name="___New33" hidden="1">{#N/A,#N/A,FALSE,"Full";#N/A,#N/A,FALSE,"Half";#N/A,#N/A,FALSE,"Op Expenses";#N/A,#N/A,FALSE,"Cap Charge";#N/A,#N/A,FALSE,"Cost C";#N/A,#N/A,FALSE,"PP&amp;E";#N/A,#N/A,FALSE,"R&amp;D"}</definedName>
    <definedName name="___New34" hidden="1">{"EVA",#N/A,FALSE,"SMT2";#N/A,#N/A,FALSE,"Summary";#N/A,#N/A,FALSE,"Graphs";#N/A,#N/A,FALSE,"4 Panel"}</definedName>
    <definedName name="___New35" hidden="1">{#N/A,#N/A,FALSE,"SMT1";#N/A,#N/A,FALSE,"SMT2";#N/A,#N/A,FALSE,"Summary";#N/A,#N/A,FALSE,"Graphs";#N/A,#N/A,FALSE,"4 Panel"}</definedName>
    <definedName name="___New36" hidden="1">{#N/A,#N/A,FALSE,"Full";#N/A,#N/A,FALSE,"Half";#N/A,#N/A,FALSE,"Op Expenses";#N/A,#N/A,FALSE,"Cap Charge";#N/A,#N/A,FALSE,"Cost C";#N/A,#N/A,FALSE,"PP&amp;E";#N/A,#N/A,FALSE,"R&amp;D"}</definedName>
    <definedName name="___NEW4" hidden="1">{#N/A,#N/A,FALSE,"Full";#N/A,#N/A,FALSE,"Half";#N/A,#N/A,FALSE,"Op Expenses";#N/A,#N/A,FALSE,"Cap Charge";#N/A,#N/A,FALSE,"Cost C";#N/A,#N/A,FALSE,"PP&amp;E";#N/A,#N/A,FALSE,"R&amp;D"}</definedName>
    <definedName name="___R" hidden="1">{#N/A,#N/A,FALSE,"GRAFICO";#N/A,#N/A,FALSE,"CAJA (2)";#N/A,#N/A,FALSE,"TERCEROS-PROMEDIO";#N/A,#N/A,FALSE,"CAJA";#N/A,#N/A,FALSE,"INGRESOS1995-2003";#N/A,#N/A,FALSE,"GASTOS1995-2003"}</definedName>
    <definedName name="__123Graph_A" hidden="1">[2]EXTRA!$B$12:$B$31</definedName>
    <definedName name="__123Graph_ACAPTACIO" hidden="1">[3]COMPENSACIONES!#REF!</definedName>
    <definedName name="__123Graph_ACAPTUEN" hidden="1">[3]COMPENSACIONES!#REF!</definedName>
    <definedName name="__123Graph_B" hidden="1">[2]EXTRA!$C$12:$C$31</definedName>
    <definedName name="__123Graph_BCAPTUEN" hidden="1">[3]COMPENSACIONES!#REF!</definedName>
    <definedName name="__123Graph_C" hidden="1">[2]EXTRA!$D$12:$D$31</definedName>
    <definedName name="__123Graph_CCAPTUEN" hidden="1">[3]COMPENSACIONES!#REF!</definedName>
    <definedName name="__123Graph_D" hidden="1">[2]EXTRA!$E$12:$E$31</definedName>
    <definedName name="__123Graph_DCAPTUEN" hidden="1">[3]COMPENSACIONES!#REF!</definedName>
    <definedName name="__123Graph_E" hidden="1">[2]EXTRA!$F$12:$F$31</definedName>
    <definedName name="__123Graph_F" hidden="1">[2]EXTRA!$G$12:$G$31</definedName>
    <definedName name="__123Graph_X" hidden="1">'[2]Sdo.Empres.Grupo.'!$A$6:$A$58</definedName>
    <definedName name="__123Graph_XCAPTACIO" hidden="1">[3]COMPENSACIONES!#REF!</definedName>
    <definedName name="__123Graph_XCAPTUEN" hidden="1">[3]COMPENSACIONES!#REF!</definedName>
    <definedName name="__GGF2" hidden="1">{#N/A,#N/A,FALSE,"balance";#N/A,#N/A,FALSE,"PYG"}</definedName>
    <definedName name="__new1" hidden="1">{#N/A,#N/A,FALSE,"SMT1";#N/A,#N/A,FALSE,"SMT2";#N/A,#N/A,FALSE,"Summary";#N/A,#N/A,FALSE,"Graphs";#N/A,#N/A,FALSE,"4 Panel"}</definedName>
    <definedName name="__New15" hidden="1">{"EVA",#N/A,FALSE,"SMT2";#N/A,#N/A,FALSE,"Summary";#N/A,#N/A,FALSE,"Graphs";#N/A,#N/A,FALSE,"4 Panel"}</definedName>
    <definedName name="__New16" hidden="1">{#N/A,#N/A,FALSE,"SMT1";#N/A,#N/A,FALSE,"SMT2";#N/A,#N/A,FALSE,"Summary";#N/A,#N/A,FALSE,"Graphs";#N/A,#N/A,FALSE,"4 Panel"}</definedName>
    <definedName name="__New17" hidden="1">{#N/A,#N/A,FALSE,"SMT1";#N/A,#N/A,FALSE,"SMT2";#N/A,#N/A,FALSE,"Summary";#N/A,#N/A,FALSE,"Graphs";#N/A,#N/A,FALSE,"4 Panel"}</definedName>
    <definedName name="__New18" hidden="1">{#N/A,#N/A,FALSE,"Full";#N/A,#N/A,FALSE,"Half";#N/A,#N/A,FALSE,"Op Expenses";#N/A,#N/A,FALSE,"Cap Charge";#N/A,#N/A,FALSE,"Cost C";#N/A,#N/A,FALSE,"PP&amp;E";#N/A,#N/A,FALSE,"R&amp;D"}</definedName>
    <definedName name="__New19" hidden="1">{"EVA",#N/A,FALSE,"SMT2";#N/A,#N/A,FALSE,"Summary";#N/A,#N/A,FALSE,"Graphs";#N/A,#N/A,FALSE,"4 Panel"}</definedName>
    <definedName name="__New20" hidden="1">{#N/A,#N/A,FALSE,"SMT1";#N/A,#N/A,FALSE,"SMT2";#N/A,#N/A,FALSE,"Summary";#N/A,#N/A,FALSE,"Graphs";#N/A,#N/A,FALSE,"4 Panel"}</definedName>
    <definedName name="__New21" hidden="1">{#N/A,#N/A,FALSE,"Full";#N/A,#N/A,FALSE,"Half";#N/A,#N/A,FALSE,"Op Expenses";#N/A,#N/A,FALSE,"Cap Charge";#N/A,#N/A,FALSE,"Cost C";#N/A,#N/A,FALSE,"PP&amp;E";#N/A,#N/A,FALSE,"R&amp;D"}</definedName>
    <definedName name="__NEW3" hidden="1">{#N/A,#N/A,FALSE,"SMT1";#N/A,#N/A,FALSE,"SMT2";#N/A,#N/A,FALSE,"Summary";#N/A,#N/A,FALSE,"Graphs";#N/A,#N/A,FALSE,"4 Panel"}</definedName>
    <definedName name="__nEW30" hidden="1">{"EVA",#N/A,FALSE,"SMT2";#N/A,#N/A,FALSE,"Summary";#N/A,#N/A,FALSE,"Graphs";#N/A,#N/A,FALSE,"4 Panel"}</definedName>
    <definedName name="__New31" hidden="1">{#N/A,#N/A,FALSE,"SMT1";#N/A,#N/A,FALSE,"SMT2";#N/A,#N/A,FALSE,"Summary";#N/A,#N/A,FALSE,"Graphs";#N/A,#N/A,FALSE,"4 Panel"}</definedName>
    <definedName name="__New32" hidden="1">{#N/A,#N/A,FALSE,"SMT1";#N/A,#N/A,FALSE,"SMT2";#N/A,#N/A,FALSE,"Summary";#N/A,#N/A,FALSE,"Graphs";#N/A,#N/A,FALSE,"4 Panel"}</definedName>
    <definedName name="__New33" hidden="1">{#N/A,#N/A,FALSE,"Full";#N/A,#N/A,FALSE,"Half";#N/A,#N/A,FALSE,"Op Expenses";#N/A,#N/A,FALSE,"Cap Charge";#N/A,#N/A,FALSE,"Cost C";#N/A,#N/A,FALSE,"PP&amp;E";#N/A,#N/A,FALSE,"R&amp;D"}</definedName>
    <definedName name="__New34" hidden="1">{"EVA",#N/A,FALSE,"SMT2";#N/A,#N/A,FALSE,"Summary";#N/A,#N/A,FALSE,"Graphs";#N/A,#N/A,FALSE,"4 Panel"}</definedName>
    <definedName name="__New35" hidden="1">{#N/A,#N/A,FALSE,"SMT1";#N/A,#N/A,FALSE,"SMT2";#N/A,#N/A,FALSE,"Summary";#N/A,#N/A,FALSE,"Graphs";#N/A,#N/A,FALSE,"4 Panel"}</definedName>
    <definedName name="__New36" hidden="1">{#N/A,#N/A,FALSE,"Full";#N/A,#N/A,FALSE,"Half";#N/A,#N/A,FALSE,"Op Expenses";#N/A,#N/A,FALSE,"Cap Charge";#N/A,#N/A,FALSE,"Cost C";#N/A,#N/A,FALSE,"PP&amp;E";#N/A,#N/A,FALSE,"R&amp;D"}</definedName>
    <definedName name="__NEW4" hidden="1">{#N/A,#N/A,FALSE,"Full";#N/A,#N/A,FALSE,"Half";#N/A,#N/A,FALSE,"Op Expenses";#N/A,#N/A,FALSE,"Cap Charge";#N/A,#N/A,FALSE,"Cost C";#N/A,#N/A,FALSE,"PP&amp;E";#N/A,#N/A,FALSE,"R&amp;D"}</definedName>
    <definedName name="__OCT2" hidden="1">{#N/A,#N/A,FALSE,"BL&amp;GPA";#N/A,#N/A,FALSE,"Summary";#N/A,#N/A,FALSE,"hts"}</definedName>
    <definedName name="__ok1" hidden="1">{#N/A,#N/A,FALSE,"balance";#N/A,#N/A,FALSE,"PYG"}</definedName>
    <definedName name="__Ok2" hidden="1">{#N/A,#N/A,FALSE,"balance";#N/A,#N/A,FALSE,"PYG"}</definedName>
    <definedName name="__PyG2" hidden="1">{#N/A,#N/A,FALSE,"balance";#N/A,#N/A,FALSE,"PYG"}</definedName>
    <definedName name="__PYG3" hidden="1">{#N/A,#N/A,FALSE,"balance";#N/A,#N/A,FALSE,"PYG"}</definedName>
    <definedName name="__PyG33" hidden="1">{#N/A,#N/A,FALSE,"balance";#N/A,#N/A,FALSE,"PYG"}</definedName>
    <definedName name="__R" hidden="1">{#N/A,#N/A,FALSE,"GRAFICO";#N/A,#N/A,FALSE,"CAJA (2)";#N/A,#N/A,FALSE,"TERCEROS-PROMEDIO";#N/A,#N/A,FALSE,"CAJA";#N/A,#N/A,FALSE,"INGRESOS1995-2003";#N/A,#N/A,FALSE,"GASTOS1995-2003"}</definedName>
    <definedName name="_2_0RA">[4]Hoja1!#REF!</definedName>
    <definedName name="_f" hidden="1">{#N/A,#N/A,FALSE,"GRAFICO";#N/A,#N/A,FALSE,"CAJA (2)";#N/A,#N/A,FALSE,"TERCEROS-PROMEDIO";#N/A,#N/A,FALSE,"CAJA";#N/A,#N/A,FALSE,"INGRESOS1995-2003";#N/A,#N/A,FALSE,"GASTOS1995-2003"}</definedName>
    <definedName name="_Fill" hidden="1">#REF!</definedName>
    <definedName name="_Key1" hidden="1">[5]INVERGPO!$AF$24:$AF$103</definedName>
    <definedName name="_Key2" hidden="1">[5]INVERGPO!$AF$7:$AF$11</definedName>
    <definedName name="_Key54" hidden="1">[5]INVERGPO!$AF$24:$AF$103</definedName>
    <definedName name="_Key55" hidden="1">[5]INVERGPO!$AF$7:$AF$11</definedName>
    <definedName name="_new1" hidden="1">{#N/A,#N/A,FALSE,"SMT1";#N/A,#N/A,FALSE,"SMT2";#N/A,#N/A,FALSE,"Summary";#N/A,#N/A,FALSE,"Graphs";#N/A,#N/A,FALSE,"4 Panel"}</definedName>
    <definedName name="_New15" hidden="1">{"EVA",#N/A,FALSE,"SMT2";#N/A,#N/A,FALSE,"Summary";#N/A,#N/A,FALSE,"Graphs";#N/A,#N/A,FALSE,"4 Panel"}</definedName>
    <definedName name="_New16" hidden="1">{#N/A,#N/A,FALSE,"SMT1";#N/A,#N/A,FALSE,"SMT2";#N/A,#N/A,FALSE,"Summary";#N/A,#N/A,FALSE,"Graphs";#N/A,#N/A,FALSE,"4 Panel"}</definedName>
    <definedName name="_New17" hidden="1">{#N/A,#N/A,FALSE,"SMT1";#N/A,#N/A,FALSE,"SMT2";#N/A,#N/A,FALSE,"Summary";#N/A,#N/A,FALSE,"Graphs";#N/A,#N/A,FALSE,"4 Panel"}</definedName>
    <definedName name="_New18" hidden="1">{#N/A,#N/A,FALSE,"Full";#N/A,#N/A,FALSE,"Half";#N/A,#N/A,FALSE,"Op Expenses";#N/A,#N/A,FALSE,"Cap Charge";#N/A,#N/A,FALSE,"Cost C";#N/A,#N/A,FALSE,"PP&amp;E";#N/A,#N/A,FALSE,"R&amp;D"}</definedName>
    <definedName name="_New19" hidden="1">{"EVA",#N/A,FALSE,"SMT2";#N/A,#N/A,FALSE,"Summary";#N/A,#N/A,FALSE,"Graphs";#N/A,#N/A,FALSE,"4 Panel"}</definedName>
    <definedName name="_New20" hidden="1">{#N/A,#N/A,FALSE,"SMT1";#N/A,#N/A,FALSE,"SMT2";#N/A,#N/A,FALSE,"Summary";#N/A,#N/A,FALSE,"Graphs";#N/A,#N/A,FALSE,"4 Panel"}</definedName>
    <definedName name="_New21" hidden="1">{#N/A,#N/A,FALSE,"Full";#N/A,#N/A,FALSE,"Half";#N/A,#N/A,FALSE,"Op Expenses";#N/A,#N/A,FALSE,"Cap Charge";#N/A,#N/A,FALSE,"Cost C";#N/A,#N/A,FALSE,"PP&amp;E";#N/A,#N/A,FALSE,"R&amp;D"}</definedName>
    <definedName name="_NEW3" hidden="1">{#N/A,#N/A,FALSE,"SMT1";#N/A,#N/A,FALSE,"SMT2";#N/A,#N/A,FALSE,"Summary";#N/A,#N/A,FALSE,"Graphs";#N/A,#N/A,FALSE,"4 Panel"}</definedName>
    <definedName name="_nEW30" hidden="1">{"EVA",#N/A,FALSE,"SMT2";#N/A,#N/A,FALSE,"Summary";#N/A,#N/A,FALSE,"Graphs";#N/A,#N/A,FALSE,"4 Panel"}</definedName>
    <definedName name="_New31" hidden="1">{#N/A,#N/A,FALSE,"SMT1";#N/A,#N/A,FALSE,"SMT2";#N/A,#N/A,FALSE,"Summary";#N/A,#N/A,FALSE,"Graphs";#N/A,#N/A,FALSE,"4 Panel"}</definedName>
    <definedName name="_New32" hidden="1">{#N/A,#N/A,FALSE,"SMT1";#N/A,#N/A,FALSE,"SMT2";#N/A,#N/A,FALSE,"Summary";#N/A,#N/A,FALSE,"Graphs";#N/A,#N/A,FALSE,"4 Panel"}</definedName>
    <definedName name="_New33" hidden="1">{#N/A,#N/A,FALSE,"Full";#N/A,#N/A,FALSE,"Half";#N/A,#N/A,FALSE,"Op Expenses";#N/A,#N/A,FALSE,"Cap Charge";#N/A,#N/A,FALSE,"Cost C";#N/A,#N/A,FALSE,"PP&amp;E";#N/A,#N/A,FALSE,"R&amp;D"}</definedName>
    <definedName name="_New34" hidden="1">{"EVA",#N/A,FALSE,"SMT2";#N/A,#N/A,FALSE,"Summary";#N/A,#N/A,FALSE,"Graphs";#N/A,#N/A,FALSE,"4 Panel"}</definedName>
    <definedName name="_New35" hidden="1">{#N/A,#N/A,FALSE,"SMT1";#N/A,#N/A,FALSE,"SMT2";#N/A,#N/A,FALSE,"Summary";#N/A,#N/A,FALSE,"Graphs";#N/A,#N/A,FALSE,"4 Panel"}</definedName>
    <definedName name="_New36" hidden="1">{#N/A,#N/A,FALSE,"Full";#N/A,#N/A,FALSE,"Half";#N/A,#N/A,FALSE,"Op Expenses";#N/A,#N/A,FALSE,"Cap Charge";#N/A,#N/A,FALSE,"Cost C";#N/A,#N/A,FALSE,"PP&amp;E";#N/A,#N/A,FALSE,"R&amp;D"}</definedName>
    <definedName name="_NEW4" hidden="1">{#N/A,#N/A,FALSE,"Full";#N/A,#N/A,FALSE,"Half";#N/A,#N/A,FALSE,"Op Expenses";#N/A,#N/A,FALSE,"Cap Charge";#N/A,#N/A,FALSE,"Cost C";#N/A,#N/A,FALSE,"PP&amp;E";#N/A,#N/A,FALSE,"R&amp;D"}</definedName>
    <definedName name="_Orden" hidden="1">[5]INVERGPO!$B$24:$AF$103</definedName>
    <definedName name="_Order1" hidden="1">0</definedName>
    <definedName name="_Order2" hidden="1">0</definedName>
    <definedName name="_Parse_In" hidden="1">[6]BOGOTA!#REF!</definedName>
    <definedName name="_R" hidden="1">{#N/A,#N/A,FALSE,"GRAFICO";#N/A,#N/A,FALSE,"CAJA (2)";#N/A,#N/A,FALSE,"TERCEROS-PROMEDIO";#N/A,#N/A,FALSE,"CAJA";#N/A,#N/A,FALSE,"INGRESOS1995-2003";#N/A,#N/A,FALSE,"GASTOS1995-2003"}</definedName>
    <definedName name="_Regression_Int" hidden="1">1</definedName>
    <definedName name="_Regression_Out" hidden="1">#REF!</definedName>
    <definedName name="_Regression_X" hidden="1">#REF!</definedName>
    <definedName name="_Regression_Y" hidden="1">#REF!</definedName>
    <definedName name="_Sort" hidden="1">[5]INVERGPO!$B$24:$AF$103</definedName>
    <definedName name="_Table2_Out" hidden="1">#REF!</definedName>
    <definedName name="a" hidden="1">{#N/A,#N/A,FALSE,"balance";#N/A,#N/A,FALSE,"PYG"}</definedName>
    <definedName name="A_impresión_IM">'[7]ACCION POR GRU AL 23 DE JULIO'!$C$2:$E$55</definedName>
    <definedName name="AAA" hidden="1">{#N/A,#N/A,FALSE,"balance";#N/A,#N/A,FALSE,"PYG"}</definedName>
    <definedName name="AAAA" hidden="1">{#N/A,#N/A,FALSE,"Aging Summary";#N/A,#N/A,FALSE,"Ratio Analysis";#N/A,#N/A,FALSE,"Test 120 Day Accts";#N/A,#N/A,FALSE,"Tickmarks"}</definedName>
    <definedName name="AAAAA" hidden="1">{#N/A,#N/A,FALSE,"balance";#N/A,#N/A,FALSE,"PYG"}</definedName>
    <definedName name="Abr" hidden="1">{#N/A,#N/A,FALSE,"GP";#N/A,#N/A,FALSE,"Summary"}</definedName>
    <definedName name="ABRIL" hidden="1">{#N/A,#N/A,FALSE,"GP";#N/A,#N/A,FALSE,"Summary"}</definedName>
    <definedName name="Abril2" hidden="1">{#N/A,#N/A,FALSE,"GP";#N/A,#N/A,FALSE,"Summary"}</definedName>
    <definedName name="AccessDatabase" hidden="1">"F:\AndersonLegal\Modificado\ANEXOC2000 PARA SOCIEDADES.mdb"</definedName>
    <definedName name="adfadsfsa" hidden="1">{#N/A,#N/A,FALSE,"GRAFICO";#N/A,#N/A,FALSE,"CAJA (2)";#N/A,#N/A,FALSE,"TERCEROS-PROMEDIO";#N/A,#N/A,FALSE,"CAJA";#N/A,#N/A,FALSE,"INGRESOS1995-2003";#N/A,#N/A,FALSE,"GASTOS1995-2003"}</definedName>
    <definedName name="AGLO" hidden="1">{#N/A,#N/A,FALSE,"Aging Summary";#N/A,#N/A,FALSE,"Ratio Analysis";#N/A,#N/A,FALSE,"Test 120 Day Accts";#N/A,#N/A,FALSE,"Tickmarks"}</definedName>
    <definedName name="AKO" hidden="1">{#N/A,#N/A,FALSE,"SMT1";#N/A,#N/A,FALSE,"SMT2";#N/A,#N/A,FALSE,"Summary";#N/A,#N/A,FALSE,"Graphs";#N/A,#N/A,FALSE,"4 Panel"}</definedName>
    <definedName name="ALEJO" hidden="1">{#N/A,#N/A,FALSE,"Aging Summary";#N/A,#N/A,FALSE,"Ratio Analysis";#N/A,#N/A,FALSE,"Test 120 Day Accts";#N/A,#N/A,FALSE,"Tickmarks"}</definedName>
    <definedName name="alfayomega" hidden="1">{#N/A,#N/A,FALSE,"Aging Summary";#N/A,#N/A,FALSE,"Ratio Analysis";#N/A,#N/A,FALSE,"Test 120 Day Accts";#N/A,#N/A,FALSE,"Tickmarks"}</definedName>
    <definedName name="anex" hidden="1">{#N/A,#N/A,FALSE,"balance";#N/A,#N/A,FALSE,"PYG"}</definedName>
    <definedName name="Anexo" hidden="1">{#N/A,#N/A,FALSE,"balance";#N/A,#N/A,FALSE,"PYG"}</definedName>
    <definedName name="Anexo19" hidden="1">{#N/A,#N/A,FALSE,"balance";#N/A,#N/A,FALSE,"PYG"}</definedName>
    <definedName name="ANEXO9" hidden="1">{#N/A,#N/A,FALSE,"balance";#N/A,#N/A,FALSE,"PYG"}</definedName>
    <definedName name="ANGEL" hidden="1">{#N/A,#N/A,FALSE,"GRAFICO";#N/A,#N/A,FALSE,"CAJA (2)";#N/A,#N/A,FALSE,"TERCEROS-PROMEDIO";#N/A,#N/A,FALSE,"CAJA";#N/A,#N/A,FALSE,"INGRESOS1995-2003";#N/A,#N/A,FALSE,"GASTOS1995-2003"}</definedName>
    <definedName name="anscount" hidden="1">1</definedName>
    <definedName name="ARRENDAM1" hidden="1">{#N/A,#N/A,FALSE,"Aging Summary";#N/A,#N/A,FALSE,"Ratio Analysis";#N/A,#N/A,FALSE,"Test 120 Day Accts";#N/A,#N/A,FALSE,"Tickmarks"}</definedName>
    <definedName name="ARRENDAMIENTO" hidden="1">{#N/A,#N/A,FALSE,"Aging Summary";#N/A,#N/A,FALSE,"Ratio Analysis";#N/A,#N/A,FALSE,"Test 120 Day Accts";#N/A,#N/A,FALSE,"Tickmarks"}</definedName>
    <definedName name="ARRENDAMIENTOS" hidden="1">{#N/A,#N/A,FALSE,"Aging Summary";#N/A,#N/A,FALSE,"Ratio Analysis";#N/A,#N/A,FALSE,"Test 120 Day Accts";#N/A,#N/A,FALSE,"Tickmarks"}</definedName>
    <definedName name="AS2DocOpenMode" hidden="1">"AS2DocumentEdit"</definedName>
    <definedName name="AS2LinkLS" hidden="1">[8]Links!A1</definedName>
    <definedName name="AS2ReportLS" hidden="1">1</definedName>
    <definedName name="AS2StaticLS" hidden="1">[8]Lead!A1</definedName>
    <definedName name="AS2SyncStepLS" hidden="1">0</definedName>
    <definedName name="AS2TickmarkLS" hidden="1">#REF!</definedName>
    <definedName name="AS2VersionLS" hidden="1">300</definedName>
    <definedName name="asdf" hidden="1">{#N/A,#N/A,FALSE,"balance";#N/A,#N/A,FALSE,"PYG"}</definedName>
    <definedName name="b" hidden="1">{#N/A,#N/A,FALSE,"balance";#N/A,#N/A,FALSE,"PYG"}</definedName>
    <definedName name="BABAS" hidden="1">{#N/A,#N/A,FALSE,"Aging Summary";#N/A,#N/A,FALSE,"Ratio Analysis";#N/A,#N/A,FALSE,"Test 120 Day Accts";#N/A,#N/A,FALSE,"Tickmarks"}</definedName>
    <definedName name="_xlnm.Database">'[7]ACCION POR GRU AL 23 DE JULIO'!#REF!</definedName>
    <definedName name="bb" hidden="1">{"PYGS",#N/A,FALSE,"PYG";"ACTIS",#N/A,FALSE,"BCE_GRAL-ACTIVO";"PASIS",#N/A,FALSE,"BCE_GRAL-PASIVO-PATRIM";"CAJAS",#N/A,FALSE,"CAJA"}</definedName>
    <definedName name="BBB" hidden="1">0</definedName>
    <definedName name="BBBB" hidden="1">{"PYGT",#N/A,FALSE,"PYG";"ACTIT",#N/A,FALSE,"BCE_GRAL-ACTIVO";"PASIT",#N/A,FALSE,"BCE_GRAL-PASIVO-PATRIM";"CAJAT",#N/A,FALSE,"CAJA"}</definedName>
    <definedName name="BG_Del" hidden="1">15</definedName>
    <definedName name="BG_Ins" hidden="1">4</definedName>
    <definedName name="BG_Mod" hidden="1">6</definedName>
    <definedName name="cacao" hidden="1">{#N/A,#N/A,FALSE,"Aging Summary";#N/A,#N/A,FALSE,"Ratio Analysis";#N/A,#N/A,FALSE,"Test 120 Day Accts";#N/A,#N/A,FALSE,"Tickmarks"}</definedName>
    <definedName name="CALDO" hidden="1">{"PYGT",#N/A,FALSE,"PYG";"ACTIT",#N/A,FALSE,"BCE_GRAL-ACTIVO";"PASIT",#N/A,FALSE,"BCE_GRAL-PASIVO-PATRIM";"CAJAT",#N/A,FALSE,"CAJA"}</definedName>
    <definedName name="CALEND" hidden="1">{"'18'!$A$5:$M$18"}</definedName>
    <definedName name="CARLA" hidden="1">{#N/A,#N/A,FALSE,"GRAFICO";#N/A,#N/A,FALSE,"CAJA (2)";#N/A,#N/A,FALSE,"TERCEROS-PROMEDIO";#N/A,#N/A,FALSE,"CAJA";#N/A,#N/A,FALSE,"INGRESOS1995-2003";#N/A,#N/A,FALSE,"GASTOS1995-2003"}</definedName>
    <definedName name="CARLALUCIA" hidden="1">{#N/A,#N/A,FALSE,"Aging Summary";#N/A,#N/A,FALSE,"Ratio Analysis";#N/A,#N/A,FALSE,"Test 120 Day Accts";#N/A,#N/A,FALSE,"Tickmarks"}</definedName>
    <definedName name="CARLOS" hidden="1">{#N/A,#N/A,FALSE,"Aging Summary";#N/A,#N/A,FALSE,"Ratio Analysis";#N/A,#N/A,FALSE,"Test 120 Day Accts";#N/A,#N/A,FALSE,"Tickmarks"}</definedName>
    <definedName name="carne" hidden="1">{#N/A,#N/A,FALSE,"Aging Summary";#N/A,#N/A,FALSE,"Ratio Analysis";#N/A,#N/A,FALSE,"Test 120 Day Accts";#N/A,#N/A,FALSE,"Tickmarks"}</definedName>
    <definedName name="CARTERA_PP_DIC2008" hidden="1">{#N/A,#N/A,FALSE,"Full";#N/A,#N/A,FALSE,"Half";#N/A,#N/A,FALSE,"Op Expenses";#N/A,#N/A,FALSE,"Cap Charge";#N/A,#N/A,FALSE,"Cost C";#N/A,#N/A,FALSE,"PP&amp;E";#N/A,#N/A,FALSE,"R&amp;D"}</definedName>
    <definedName name="cas" hidden="1">{"'18'!$A$5:$M$18"}</definedName>
    <definedName name="casas" hidden="1">{"PYGT",#N/A,FALSE,"PYG";"ACTIT",#N/A,FALSE,"BCE_GRAL-ACTIVO";"PASIT",#N/A,FALSE,"BCE_GRAL-PASIVO-PATRIM";"CAJAT",#N/A,FALSE,"CAJA"}</definedName>
    <definedName name="CASINO" hidden="1">{#N/A,#N/A,FALSE,"balance";#N/A,#N/A,FALSE,"PYG"}</definedName>
    <definedName name="CBWorkbookPriority" hidden="1">-1906970393</definedName>
    <definedName name="CCCCCCCCCC" hidden="1">{#N/A,#N/A,FALSE,"Aging Summary";#N/A,#N/A,FALSE,"Ratio Analysis";#N/A,#N/A,FALSE,"Test 120 Day Accts";#N/A,#N/A,FALSE,"Tickmarks"}</definedName>
    <definedName name="CEBRA" hidden="1">{#N/A,#N/A,FALSE,"Aging Summary";#N/A,#N/A,FALSE,"Ratio Analysis";#N/A,#N/A,FALSE,"Test 120 Day Accts";#N/A,#N/A,FALSE,"Tickmarks"}</definedName>
    <definedName name="centro" hidden="1">{#N/A,#N/A,FALSE,"GRAFICO";#N/A,#N/A,FALSE,"CAJA (2)";#N/A,#N/A,FALSE,"TERCEROS-PROMEDIO";#N/A,#N/A,FALSE,"CAJA";#N/A,#N/A,FALSE,"INGRESOS1995-2003";#N/A,#N/A,FALSE,"GASTOS1995-2003"}</definedName>
    <definedName name="clientes" hidden="1">#REF!</definedName>
    <definedName name="cola" hidden="1">{#N/A,#N/A,FALSE,"GRAFICO";#N/A,#N/A,FALSE,"CAJA (2)";#N/A,#N/A,FALSE,"TERCEROS-PROMEDIO";#N/A,#N/A,FALSE,"CAJA";#N/A,#N/A,FALSE,"INGRESOS1995-2003";#N/A,#N/A,FALSE,"GASTOS1995-2003"}</definedName>
    <definedName name="CONCILIACIONELECTROC" hidden="1">{#N/A,#N/A,FALSE,"Aging Summary";#N/A,#N/A,FALSE,"Ratio Analysis";#N/A,#N/A,FALSE,"Test 120 Day Accts";#N/A,#N/A,FALSE,"Tickmarks"}</definedName>
    <definedName name="Concretos" hidden="1">{#N/A,#N/A,FALSE,"GP";#N/A,#N/A,FALSE,"Summary"}</definedName>
    <definedName name="corral" hidden="1">{#N/A,#N/A,FALSE,"GRAFICO";#N/A,#N/A,FALSE,"CAJA (2)";#N/A,#N/A,FALSE,"TERCEROS-PROMEDIO";#N/A,#N/A,FALSE,"CAJA";#N/A,#N/A,FALSE,"INGRESOS1995-2003";#N/A,#N/A,FALSE,"GASTOS1995-2003"}</definedName>
    <definedName name="_xlnm.Criteria" hidden="1">{#N/A,#N/A,FALSE,"GRAFICO";#N/A,#N/A,FALSE,"CAJA (2)";#N/A,#N/A,FALSE,"TERCEROS-PROMEDIO";#N/A,#N/A,FALSE,"CAJA";#N/A,#N/A,FALSE,"INGRESOS1995-2003";#N/A,#N/A,FALSE,"GASTOS1995-2003"}</definedName>
    <definedName name="crt" hidden="1">{#N/A,#N/A,FALSE,"GRAFICO";#N/A,#N/A,FALSE,"CAJA (2)";#N/A,#N/A,FALSE,"TERCEROS-PROMEDIO";#N/A,#N/A,FALSE,"CAJA";#N/A,#N/A,FALSE,"INGRESOS1995-2003";#N/A,#N/A,FALSE,"GASTOS1995-2003"}</definedName>
    <definedName name="CTALA" hidden="1">{#N/A,#N/A,FALSE,"Aging Summary";#N/A,#N/A,FALSE,"Ratio Analysis";#N/A,#N/A,FALSE,"Test 120 Day Accts";#N/A,#N/A,FALSE,"Tickmarks"}</definedName>
    <definedName name="cuadGrup">#REF!</definedName>
    <definedName name="CUADRE" hidden="1">{#N/A,#N/A,FALSE,"Aging Summary";#N/A,#N/A,FALSE,"Ratio Analysis";#N/A,#N/A,FALSE,"Test 120 Day Accts";#N/A,#N/A,FALSE,"Tickmarks"}</definedName>
    <definedName name="CX" hidden="1">{#N/A,#N/A,FALSE,"Aging Summary";#N/A,#N/A,FALSE,"Ratio Analysis";#N/A,#N/A,FALSE,"Test 120 Day Accts";#N/A,#N/A,FALSE,"Tickmarks"}</definedName>
    <definedName name="D" hidden="1">{"PYGT",#N/A,FALSE,"PYG";"ACTIT",#N/A,FALSE,"BCE_GRAL-ACTIVO";"PASIT",#N/A,FALSE,"BCE_GRAL-PASIVO-PATRIM";"CAJAT",#N/A,FALSE,"CAJA"}</definedName>
    <definedName name="dd" hidden="1">{#N/A,#N/A,FALSE,"balance";#N/A,#N/A,FALSE,"PYG"}</definedName>
    <definedName name="DDDDDD" hidden="1">{"PYGS",#N/A,FALSE,"PYG";"ACTIS",#N/A,FALSE,"BCE_GRAL-ACTIVO";"PASIS",#N/A,FALSE,"BCE_GRAL-PASIVO-PATRIM";"CAJAS",#N/A,FALSE,"CAJA"}</definedName>
    <definedName name="ddddddd" hidden="1">{"PYGS",#N/A,FALSE,"PYG";"ACTIS",#N/A,FALSE,"BCE_GRAL-ACTIVO";"PASIS",#N/A,FALSE,"BCE_GRAL-PASIVO-PATRIM";"CAJAS",#N/A,FALSE,"CAJA"}</definedName>
    <definedName name="ddr" hidden="1">{#N/A,#N/A,FALSE,"balance";#N/A,#N/A,FALSE,"PYG"}</definedName>
    <definedName name="DESFRE" hidden="1">{#N/A,#N/A,FALSE,"GRAFICO";#N/A,#N/A,FALSE,"CAJA (2)";#N/A,#N/A,FALSE,"TERCEROS-PROMEDIO";#N/A,#N/A,FALSE,"CAJA";#N/A,#N/A,FALSE,"INGRESOS1995-2003";#N/A,#N/A,FALSE,"GASTOS1995-2003"}</definedName>
    <definedName name="dffff" hidden="1">{#N/A,#N/A,FALSE,"balance";#N/A,#N/A,FALSE,"PYG"}</definedName>
    <definedName name="dfg" hidden="1">{#N/A,#N/A,FALSE,"balance";#N/A,#N/A,FALSE,"PYG"}</definedName>
    <definedName name="DICIEMBRE">#REF!</definedName>
    <definedName name="DME_Dirty" hidden="1">"False"</definedName>
    <definedName name="DME_DocumentFlags" hidden="1">"1"</definedName>
    <definedName name="DME_DocumentID" hidden="1">"::ODMA\DME-MSE\PC-37552"</definedName>
    <definedName name="DME_DocumentOpened" hidden="1">"Verdadero"</definedName>
    <definedName name="DME_DocumentTitle" hidden="1">"PC-37552 - formulario readquisición de acciones - epsa"</definedName>
    <definedName name="DME_LocalFile" hidden="1">"Falso"</definedName>
    <definedName name="DME_NextWindowNumber" hidden="1">"2"</definedName>
    <definedName name="Dos" hidden="1">{#N/A,#N/A,FALSE,"SMT1";#N/A,#N/A,FALSE,"SMT2";#N/A,#N/A,FALSE,"Summary";#N/A,#N/A,FALSE,"Graphs";#N/A,#N/A,FALSE,"4 Panel"}</definedName>
    <definedName name="DS" hidden="1">{#N/A,#N/A,FALSE,"Aging Summary";#N/A,#N/A,FALSE,"Ratio Analysis";#N/A,#N/A,FALSE,"Test 120 Day Accts";#N/A,#N/A,FALSE,"Tickmarks"}</definedName>
    <definedName name="E">#REF!</definedName>
    <definedName name="ear" hidden="1">{#N/A,#N/A,FALSE,"balance";#N/A,#N/A,FALSE,"PYG"}</definedName>
    <definedName name="Ebitda" hidden="1">{#N/A,#N/A,FALSE,"GRAFICO";#N/A,#N/A,FALSE,"CAJA (2)";#N/A,#N/A,FALSE,"TERCEROS-PROMEDIO";#N/A,#N/A,FALSE,"CAJA";#N/A,#N/A,FALSE,"INGRESOS1995-2003";#N/A,#N/A,FALSE,"GASTOS1995-2003"}</definedName>
    <definedName name="ee" hidden="1">{#N/A,#N/A,FALSE,"balance";#N/A,#N/A,FALSE,"PYG"}</definedName>
    <definedName name="electricaribeLP" hidden="1">{#N/A,#N/A,FALSE,"Aging Summary";#N/A,#N/A,FALSE,"Ratio Analysis";#N/A,#N/A,FALSE,"Test 120 Day Accts";#N/A,#N/A,FALSE,"Tickmarks"}</definedName>
    <definedName name="ENANO" hidden="1">{#N/A,#N/A,FALSE,"Aging Summary";#N/A,#N/A,FALSE,"Ratio Analysis";#N/A,#N/A,FALSE,"Test 120 Day Accts";#N/A,#N/A,FALSE,"Tickmarks"}</definedName>
    <definedName name="er" hidden="1">{#N/A,#N/A,FALSE,"balance";#N/A,#N/A,FALSE,"PYG"}</definedName>
    <definedName name="ERD" hidden="1">{#N/A,#N/A,FALSE,"Aging Summary";#N/A,#N/A,FALSE,"Ratio Analysis";#N/A,#N/A,FALSE,"Test 120 Day Accts";#N/A,#N/A,FALSE,"Tickmarks"}</definedName>
    <definedName name="ERE" hidden="1">{"'18'!$A$5:$M$18"}</definedName>
    <definedName name="ert" hidden="1">{#N/A,#N/A,FALSE,"balance";#N/A,#N/A,FALSE,"PYG"}</definedName>
    <definedName name="ESCENARIO" hidden="1">{#N/A,#N/A,FALSE,"GRAFICO";#N/A,#N/A,FALSE,"CAJA (2)";#N/A,#N/A,FALSE,"TERCEROS-PROMEDIO";#N/A,#N/A,FALSE,"CAJA";#N/A,#N/A,FALSE,"INGRESOS1995-2003";#N/A,#N/A,FALSE,"GASTOS1995-2003"}</definedName>
    <definedName name="este" hidden="1">{"PYGT",#N/A,FALSE,"PYG";"ACTIT",#N/A,FALSE,"BCE_GRAL-ACTIVO";"PASIT",#N/A,FALSE,"BCE_GRAL-PASIVO-PATRIM";"CAJAT",#N/A,FALSE,"CAJA"}</definedName>
    <definedName name="ESTEWW" hidden="1">{#N/A,#N/A,FALSE,"GRAFICO";#N/A,#N/A,FALSE,"CAJA (2)";#N/A,#N/A,FALSE,"TERCEROS-PROMEDIO";#N/A,#N/A,FALSE,"CAJA";#N/A,#N/A,FALSE,"INGRESOS1995-2003";#N/A,#N/A,FALSE,"GASTOS1995-2003"}</definedName>
    <definedName name="Estoquees" hidden="1">{#N/A,#N/A,FALSE,"Aging Summary";#N/A,#N/A,FALSE,"Ratio Analysis";#N/A,#N/A,FALSE,"Test 120 Day Accts";#N/A,#N/A,FALSE,"Tickmarks"}</definedName>
    <definedName name="estoquees1" hidden="1">{#N/A,#N/A,FALSE,"Aging Summary";#N/A,#N/A,FALSE,"Ratio Analysis";#N/A,#N/A,FALSE,"Test 120 Day Accts";#N/A,#N/A,FALSE,"Tickmarks"}</definedName>
    <definedName name="estoquees2" hidden="1">{#N/A,#N/A,FALSE,"Aging Summary";#N/A,#N/A,FALSE,"Ratio Analysis";#N/A,#N/A,FALSE,"Test 120 Day Accts";#N/A,#N/A,FALSE,"Tickmarks"}</definedName>
    <definedName name="estre" hidden="1">{#N/A,#N/A,FALSE,"GRAFICO";#N/A,#N/A,FALSE,"CAJA (2)";#N/A,#N/A,FALSE,"TERCEROS-PROMEDIO";#N/A,#N/A,FALSE,"CAJA";#N/A,#N/A,FALSE,"INGRESOS1995-2003";#N/A,#N/A,FALSE,"GASTOS1995-2003"}</definedName>
    <definedName name="ev.Calculation" hidden="1">-4135</definedName>
    <definedName name="ev.Initialized" hidden="1">FALSE</definedName>
    <definedName name="ewew" hidden="1">{"'18'!$A$5:$M$18"}</definedName>
    <definedName name="EWQ" hidden="1">{#N/A,#N/A,FALSE,"Aging Summary";#N/A,#N/A,FALSE,"Ratio Analysis";#N/A,#N/A,FALSE,"Test 120 Day Accts";#N/A,#N/A,FALSE,"Tickmarks"}</definedName>
    <definedName name="FAROL" hidden="1">{"PYGT",#N/A,FALSE,"PYG";"ACTIT",#N/A,FALSE,"BCE_GRAL-ACTIVO";"PASIT",#N/A,FALSE,"BCE_GRAL-PASIVO-PATRIM";"CAJAT",#N/A,FALSE,"CAJA"}</definedName>
    <definedName name="FD156d" hidden="1">{#N/A,#N/A,FALSE,"balance";#N/A,#N/A,FALSE,"PYG"}</definedName>
    <definedName name="ff" hidden="1">{#N/A,#N/A,FALSE,"GRAFICO";#N/A,#N/A,FALSE,"CAJA (2)";#N/A,#N/A,FALSE,"TERCEROS-PROMEDIO";#N/A,#N/A,FALSE,"CAJA";#N/A,#N/A,FALSE,"INGRESOS1995-2003";#N/A,#N/A,FALSE,"GASTOS1995-2003"}</definedName>
    <definedName name="ffgh" hidden="1">{#N/A,#N/A,FALSE,"Aging Summary";#N/A,#N/A,FALSE,"Ratio Analysis";#N/A,#N/A,FALSE,"Test 120 Day Accts";#N/A,#N/A,FALSE,"Tickmarks"}</definedName>
    <definedName name="fgf" hidden="1">{#N/A,#N/A,FALSE,"Aging Summary";#N/A,#N/A,FALSE,"Ratio Analysis";#N/A,#N/A,FALSE,"Test 120 Day Accts";#N/A,#N/A,FALSE,"Tickmarks"}</definedName>
    <definedName name="FIDUCIASOCTUBRE" hidden="1">{#N/A,#N/A,FALSE,"Aging Summary";#N/A,#N/A,FALSE,"Ratio Analysis";#N/A,#N/A,FALSE,"Test 120 Day Accts";#N/A,#N/A,FALSE,"Tickmarks"}</definedName>
    <definedName name="forward" hidden="1">{#N/A,#N/A,FALSE,"Aging Summary";#N/A,#N/A,FALSE,"Ratio Analysis";#N/A,#N/A,FALSE,"Test 120 Day Accts";#N/A,#N/A,FALSE,"Tickmarks"}</definedName>
    <definedName name="FREV" hidden="1">{"PYGT",#N/A,FALSE,"PYG";"ACTIT",#N/A,FALSE,"BCE_GRAL-ACTIVO";"PASIT",#N/A,FALSE,"BCE_GRAL-PASIVO-PATRIM";"CAJAT",#N/A,FALSE,"CAJA"}</definedName>
    <definedName name="fvb" hidden="1">{#N/A,#N/A,FALSE,"Aging Summary";#N/A,#N/A,FALSE,"Ratio Analysis";#N/A,#N/A,FALSE,"Test 120 Day Accts";#N/A,#N/A,FALSE,"Tickmarks"}</definedName>
    <definedName name="GALLO" hidden="1">{#N/A,#N/A,FALSE,"Aging Summary";#N/A,#N/A,FALSE,"Ratio Analysis";#N/A,#N/A,FALSE,"Test 120 Day Accts";#N/A,#N/A,FALSE,"Tickmarks"}</definedName>
    <definedName name="Gastos" hidden="1">{#N/A,#N/A,FALSE,"GRAFICO";#N/A,#N/A,FALSE,"CAJA (2)";#N/A,#N/A,FALSE,"TERCEROS-PROMEDIO";#N/A,#N/A,FALSE,"CAJA";#N/A,#N/A,FALSE,"INGRESOS1995-2003";#N/A,#N/A,FALSE,"GASTOS1995-2003"}</definedName>
    <definedName name="GATO" hidden="1">{#N/A,#N/A,FALSE,"Aging Summary";#N/A,#N/A,FALSE,"Ratio Analysis";#N/A,#N/A,FALSE,"Test 120 Day Accts";#N/A,#N/A,FALSE,"Tickmarks"}</definedName>
    <definedName name="gfdf" hidden="1">{#N/A,#N/A,FALSE,"balance";#N/A,#N/A,FALSE,"PYG"}</definedName>
    <definedName name="GFDM" hidden="1">{#N/A,#N/A,FALSE,"Aging Summary";#N/A,#N/A,FALSE,"Ratio Analysis";#N/A,#N/A,FALSE,"Test 120 Day Accts";#N/A,#N/A,FALSE,"Tickmarks"}</definedName>
    <definedName name="GGF" hidden="1">{#N/A,#N/A,FALSE,"balance";#N/A,#N/A,FALSE,"PYG"}</definedName>
    <definedName name="ggfa" hidden="1">{#N/A,#N/A,FALSE,"balance";#N/A,#N/A,FALSE,"PYG"}</definedName>
    <definedName name="gibran" hidden="1">{#N/A,#N/A,FALSE,"balance";#N/A,#N/A,FALSE,"PYG"}</definedName>
    <definedName name="gibranguerrero" hidden="1">{#N/A,#N/A,FALSE,"balance";#N/A,#N/A,FALSE,"PYG"}</definedName>
    <definedName name="GJK" hidden="1">{#N/A,#N/A,FALSE,"Aging Summary";#N/A,#N/A,FALSE,"Ratio Analysis";#N/A,#N/A,FALSE,"Test 120 Day Accts";#N/A,#N/A,FALSE,"Tickmarks"}</definedName>
    <definedName name="goy" hidden="1">{#N/A,#N/A,FALSE,"GRAFICO";#N/A,#N/A,FALSE,"CAJA (2)";#N/A,#N/A,FALSE,"TERCEROS-PROMEDIO";#N/A,#N/A,FALSE,"CAJA";#N/A,#N/A,FALSE,"INGRESOS1995-2003";#N/A,#N/A,FALSE,"GASTOS1995-2003"}</definedName>
    <definedName name="GrafGrup">#REF!</definedName>
    <definedName name="gxñ" hidden="1">{#N/A,#N/A,FALSE,"Aging Summary";#N/A,#N/A,FALSE,"Ratio Analysis";#N/A,#N/A,FALSE,"Test 120 Day Accts";#N/A,#N/A,FALSE,"Tickmarks"}</definedName>
    <definedName name="gyfdyg" hidden="1">{#N/A,#N/A,FALSE,"balance";#N/A,#N/A,FALSE,"PYG"}</definedName>
    <definedName name="H" hidden="1">{"PYGS",#N/A,FALSE,"PYG";"ACTIS",#N/A,FALSE,"BCE_GRAL-ACTIVO";"PASIS",#N/A,FALSE,"BCE_GRAL-PASIVO-PATRIM";"CAJAS",#N/A,FALSE,"CAJA"}</definedName>
    <definedName name="hcc" hidden="1">{#N/A,#N/A,FALSE,"balance";#N/A,#N/A,FALSE,"PYG"}</definedName>
    <definedName name="HG" hidden="1">{#N/A,#N/A,FALSE,"Aging Summary";#N/A,#N/A,FALSE,"Ratio Analysis";#N/A,#N/A,FALSE,"Test 120 Day Accts";#N/A,#N/A,FALSE,"Tickmarks"}</definedName>
    <definedName name="HGJ" hidden="1">{#N/A,#N/A,FALSE,"Aging Summary";#N/A,#N/A,FALSE,"Ratio Analysis";#N/A,#N/A,FALSE,"Test 120 Day Accts";#N/A,#N/A,FALSE,"Tickmarks"}</definedName>
    <definedName name="hhhhhh" hidden="1">{"PYGT",#N/A,FALSE,"PYG";"ACTIT",#N/A,FALSE,"BCE_GRAL-ACTIVO";"PASIT",#N/A,FALSE,"BCE_GRAL-PASIVO-PATRIM";"CAJAT",#N/A,FALSE,"CAJA"}</definedName>
    <definedName name="hhhhhhhhhhh" hidden="1">{"PYGS",#N/A,FALSE,"PYG";"ACTIS",#N/A,FALSE,"BCE_GRAL-ACTIVO";"PASIS",#N/A,FALSE,"BCE_GRAL-PASIVO-PATRIM";"CAJAS",#N/A,FALSE,"CAJA"}</definedName>
    <definedName name="hhhhhhhhhhhh" hidden="1">{"PYGT",#N/A,FALSE,"PYG";"ACTIT",#N/A,FALSE,"BCE_GRAL-ACTIVO";"PASIT",#N/A,FALSE,"BCE_GRAL-PASIVO-PATRIM";"CAJAT",#N/A,FALSE,"CAJA"}</definedName>
    <definedName name="hn.ExtDb" hidden="1">FALSE</definedName>
    <definedName name="hn.ModelType" hidden="1">"DEAL"</definedName>
    <definedName name="hn.ModelVersion" hidden="1">1</definedName>
    <definedName name="hn.NoUpload" hidden="1">0</definedName>
    <definedName name="hoha" hidden="1">{"PYGT",#N/A,FALSE,"PYG";"ACTIT",#N/A,FALSE,"BCE_GRAL-ACTIVO";"PASIT",#N/A,FALSE,"BCE_GRAL-PASIVO-PATRIM";"CAJAT",#N/A,FALSE,"CAJA"}</definedName>
    <definedName name="hoja" hidden="1">{"PYGT",#N/A,FALSE,"PYG";"ACTIT",#N/A,FALSE,"BCE_GRAL-ACTIVO";"PASIT",#N/A,FALSE,"BCE_GRAL-PASIVO-PATRIM";"CAJAT",#N/A,FALSE,"CAJA"}</definedName>
    <definedName name="hojanueva" hidden="1">{#N/A,#N/A,FALSE,"SMT1";#N/A,#N/A,FALSE,"SMT2";#N/A,#N/A,FALSE,"Summary";#N/A,#N/A,FALSE,"Graphs";#N/A,#N/A,FALSE,"4 Panel"}</definedName>
    <definedName name="HOLA" hidden="1">{"'18'!$A$5:$M$18"}</definedName>
    <definedName name="HTML_CodePage" hidden="1">1252</definedName>
    <definedName name="HTML_Control" hidden="1">{"'input-data'!$B$5:$R$22"}</definedName>
    <definedName name="Html_control1" hidden="1">{"'18'!$A$5:$M$18"}</definedName>
    <definedName name="HTML_Description" hidden="1">""</definedName>
    <definedName name="HTML_Email" hidden="1">""</definedName>
    <definedName name="HTML_Header" hidden="1">"input-data"</definedName>
    <definedName name="HTML_LastUpdate" hidden="1">"05/05/2000"</definedName>
    <definedName name="HTML_LineAfter" hidden="1">FALSE</definedName>
    <definedName name="HTML_LineBefore" hidden="1">FALSE</definedName>
    <definedName name="HTML_Name" hidden="1">"Repsol"</definedName>
    <definedName name="HTML_OBDlg2" hidden="1">TRUE</definedName>
    <definedName name="HTML_OBDlg3" hidden="1">TRUE</definedName>
    <definedName name="HTML_OBDlg4" hidden="1">TRUE</definedName>
    <definedName name="HTML_OS" hidden="1">0</definedName>
    <definedName name="HTML_PathFile" hidden="1">"C:\HENDRIK.htm"</definedName>
    <definedName name="HTML_PathTemplate" hidden="1">"D:\Pruebas\HTML.htm"</definedName>
    <definedName name="HTML_Title" hidden="1">"PPTO_2000_def_May00_PDVSA"</definedName>
    <definedName name="I" hidden="1">{"PYGT",#N/A,FALSE,"PYG";"ACTIT",#N/A,FALSE,"BCE_GRAL-ACTIVO";"PASIT",#N/A,FALSE,"BCE_GRAL-PASIVO-PATRIM";"CAJAT",#N/A,FALSE,"CAJA"}</definedName>
    <definedName name="iiiiiiiiiiiiii" hidden="1">{"PYGT",#N/A,FALSE,"PYG";"ACTIT",#N/A,FALSE,"BCE_GRAL-ACTIVO";"PASIT",#N/A,FALSE,"BCE_GRAL-PASIVO-PATRIM";"CAJAT",#N/A,FALSE,"CAJA"}</definedName>
    <definedName name="ij" hidden="1">{#N/A,#N/A,FALSE,"Aging Summary";#N/A,#N/A,FALSE,"Ratio Analysis";#N/A,#N/A,FALSE,"Test 120 Day Accts";#N/A,#N/A,FALSE,"Tickmarks"}</definedName>
    <definedName name="IMP_SUPER034">#REF!</definedName>
    <definedName name="ind" hidden="1">{"'18'!$A$5:$M$18"}</definedName>
    <definedName name="Indus" hidden="1">{"'18'!$A$5:$M$18"}</definedName>
    <definedName name="INT_PRES_2" hidden="1">{#N/A,#N/A,FALSE,"Full";#N/A,#N/A,FALSE,"Half";#N/A,#N/A,FALSE,"Op Expenses";#N/A,#N/A,FALSE,"Cap Charge";#N/A,#N/A,FALSE,"Cost C";#N/A,#N/A,FALSE,"PP&amp;E";#N/A,#N/A,FALSE,"R&amp;D"}</definedName>
    <definedName name="INTERESES" hidden="1">{#N/A,#N/A,FALSE,"Aging Summary";#N/A,#N/A,FALSE,"Ratio Analysis";#N/A,#N/A,FALSE,"Test 120 Day Accts";#N/A,#N/A,FALSE,"Tickmarks"}</definedName>
    <definedName name="inven" hidden="1">{#N/A,#N/A,FALSE,"balance";#N/A,#N/A,FALSE,"PYG"}</definedName>
    <definedName name="Inven2" hidden="1">{#N/A,#N/A,FALSE,"balance";#N/A,#N/A,FALSE,"PYG"}</definedName>
    <definedName name="Inversion" hidden="1">{"EVA",#N/A,FALSE,"SMT2";#N/A,#N/A,FALSE,"Summary";#N/A,#N/A,FALSE,"Graphs";#N/A,#N/A,FALSE,"4 Panel"}</definedName>
    <definedName name="IOP" hidden="1">{#N/A,#N/A,FALSE,"Aging Summary";#N/A,#N/A,FALSE,"Ratio Analysis";#N/A,#N/A,FALSE,"Test 120 Day Accts";#N/A,#N/A,FALSE,"Tickmarks"}</definedName>
    <definedName name="IsColHidden" hidden="1">FALSE</definedName>
    <definedName name="IsLTMColHidden" hidden="1">FALSE</definedName>
    <definedName name="jabalí" hidden="1">{#N/A,#N/A,FALSE,"Aging Summary";#N/A,#N/A,FALSE,"Ratio Analysis";#N/A,#N/A,FALSE,"Test 120 Day Accts";#N/A,#N/A,FALSE,"Tickmarks"}</definedName>
    <definedName name="jh" hidden="1">{#N/A,#N/A,FALSE,"Aging Summary";#N/A,#N/A,FALSE,"Ratio Analysis";#N/A,#N/A,FALSE,"Test 120 Day Accts";#N/A,#N/A,FALSE,"Tickmarks"}</definedName>
    <definedName name="JHON" hidden="1">{#N/A,#N/A,FALSE,"Aging Summary";#N/A,#N/A,FALSE,"Ratio Analysis";#N/A,#N/A,FALSE,"Test 120 Day Accts";#N/A,#N/A,FALSE,"Tickmarks"}</definedName>
    <definedName name="jjkk" hidden="1">{#N/A,#N/A,FALSE,"Aging Summary";#N/A,#N/A,FALSE,"Ratio Analysis";#N/A,#N/A,FALSE,"Test 120 Day Accts";#N/A,#N/A,FALSE,"Tickmarks"}</definedName>
    <definedName name="JKLÑ" hidden="1">{#N/A,#N/A,FALSE,"Aging Summary";#N/A,#N/A,FALSE,"Ratio Analysis";#N/A,#N/A,FALSE,"Test 120 Day Accts";#N/A,#N/A,FALSE,"Tickmarks"}</definedName>
    <definedName name="K" hidden="1">{"PYGT",#N/A,FALSE,"PYG";"ACTIT",#N/A,FALSE,"BCE_GRAL-ACTIVO";"PASIT",#N/A,FALSE,"BCE_GRAL-PASIVO-PATRIM";"CAJAT",#N/A,FALSE,"CAJA"}</definedName>
    <definedName name="kbv" hidden="1">{#N/A,#N/A,FALSE,"Aging Summary";#N/A,#N/A,FALSE,"Ratio Analysis";#N/A,#N/A,FALSE,"Test 120 Day Accts";#N/A,#N/A,FALSE,"Tickmarks"}</definedName>
    <definedName name="KENELMA" hidden="1">{#N/A,#N/A,FALSE,"Aging Summary";#N/A,#N/A,FALSE,"Ratio Analysis";#N/A,#N/A,FALSE,"Test 120 Day Accts";#N/A,#N/A,FALSE,"Tickmarks"}</definedName>
    <definedName name="KJ" hidden="1">{#N/A,#N/A,FALSE,"Aging Summary";#N/A,#N/A,FALSE,"Ratio Analysis";#N/A,#N/A,FALSE,"Test 120 Day Accts";#N/A,#N/A,FALSE,"Tickmarks"}</definedName>
    <definedName name="KK" hidden="1">{#N/A,#N/A,FALSE,"Aging Summary";#N/A,#N/A,FALSE,"Ratio Analysis";#N/A,#N/A,FALSE,"Test 120 Day Accts";#N/A,#N/A,FALSE,"Tickmarks"}</definedName>
    <definedName name="kkkkkkkkkkkkkkk" hidden="1">{"PYGT",#N/A,FALSE,"PYG";"ACTIT",#N/A,FALSE,"BCE_GRAL-ACTIVO";"PASIT",#N/A,FALSE,"BCE_GRAL-PASIVO-PATRIM";"CAJAT",#N/A,FALSE,"CAJA"}</definedName>
    <definedName name="kklñp" hidden="1">{#N/A,#N/A,FALSE,"Aging Summary";#N/A,#N/A,FALSE,"Ratio Analysis";#N/A,#N/A,FALSE,"Test 120 Day Accts";#N/A,#N/A,FALSE,"Tickmarks"}</definedName>
    <definedName name="KL" hidden="1">{"PYGS",#N/A,FALSE,"PYG";"ACTIS",#N/A,FALSE,"BCE_GRAL-ACTIVO";"PASIS",#N/A,FALSE,"BCE_GRAL-PASIVO-PATRIM";"CAJAS",#N/A,FALSE,"CAJA"}</definedName>
    <definedName name="LDC" hidden="1">{#N/A,#N/A,FALSE,"Aging Summary";#N/A,#N/A,FALSE,"Ratio Analysis";#N/A,#N/A,FALSE,"Test 120 Day Accts";#N/A,#N/A,FALSE,"Tickmarks"}</definedName>
    <definedName name="ListOffset" hidden="1">1</definedName>
    <definedName name="LKÑ" hidden="1">{#N/A,#N/A,FALSE,"Aging Summary";#N/A,#N/A,FALSE,"Ratio Analysis";#N/A,#N/A,FALSE,"Test 120 Day Accts";#N/A,#N/A,FALSE,"Tickmarks"}</definedName>
    <definedName name="ll" hidden="1">{#N/A,#N/A,FALSE,"Aging Summary";#N/A,#N/A,FALSE,"Ratio Analysis";#N/A,#N/A,FALSE,"Test 120 Day Accts";#N/A,#N/A,FALSE,"Tickmarks"}</definedName>
    <definedName name="LM" hidden="1">{#N/A,#N/A,FALSE,"Aging Summary";#N/A,#N/A,FALSE,"Ratio Analysis";#N/A,#N/A,FALSE,"Test 120 Day Accts";#N/A,#N/A,FALSE,"Tickmarks"}</definedName>
    <definedName name="m" hidden="1">{#N/A,#N/A,FALSE,"GRAFICO";#N/A,#N/A,FALSE,"CAJA (2)";#N/A,#N/A,FALSE,"TERCEROS-PROMEDIO";#N/A,#N/A,FALSE,"CAJA";#N/A,#N/A,FALSE,"INGRESOS1995-2003";#N/A,#N/A,FALSE,"GASTOS1995-2003"}</definedName>
    <definedName name="magd" hidden="1">{#N/A,#N/A,FALSE,"GRAFICO";#N/A,#N/A,FALSE,"CAJA (2)";#N/A,#N/A,FALSE,"TERCEROS-PROMEDIO";#N/A,#N/A,FALSE,"CAJA";#N/A,#N/A,FALSE,"INGRESOS1995-2003";#N/A,#N/A,FALSE,"GASTOS1995-2003"}</definedName>
    <definedName name="mario" hidden="1">{#N/A,#N/A,FALSE,"Aging Summary";#N/A,#N/A,FALSE,"Ratio Analysis";#N/A,#N/A,FALSE,"Test 120 Day Accts";#N/A,#N/A,FALSE,"Tickmarks"}</definedName>
    <definedName name="MarkP" hidden="1">{#N/A,#N/A,FALSE,"GRAFICO";#N/A,#N/A,FALSE,"CAJA (2)";#N/A,#N/A,FALSE,"TERCEROS-PROMEDIO";#N/A,#N/A,FALSE,"CAJA";#N/A,#N/A,FALSE,"INGRESOS1995-2003";#N/A,#N/A,FALSE,"GASTOS1995-2003"}</definedName>
    <definedName name="marmol" hidden="1">{"PYGT",#N/A,FALSE,"PYG";"ACTIT",#N/A,FALSE,"BCE_GRAL-ACTIVO";"PASIT",#N/A,FALSE,"BCE_GRAL-PASIVO-PATRIM";"CAJAT",#N/A,FALSE,"CAJA"}</definedName>
    <definedName name="Merck" hidden="1">{"'18'!$A$5:$M$18"}</definedName>
    <definedName name="mercurio" hidden="1">{#N/A,#N/A,FALSE,"Aging Summary";#N/A,#N/A,FALSE,"Ratio Analysis";#N/A,#N/A,FALSE,"Test 120 Day Accts";#N/A,#N/A,FALSE,"Tickmarks"}</definedName>
    <definedName name="mismo" hidden="1">{#N/A,#N/A,FALSE,"GRAFICO";#N/A,#N/A,FALSE,"CAJA (2)";#N/A,#N/A,FALSE,"TERCEROS-PROMEDIO";#N/A,#N/A,FALSE,"CAJA";#N/A,#N/A,FALSE,"INGRESOS1995-2003";#N/A,#N/A,FALSE,"GASTOS1995-2003"}</definedName>
    <definedName name="MMMM" hidden="1">{#N/A,#N/A,FALSE,"GRAFICO";#N/A,#N/A,FALSE,"CAJA (2)";#N/A,#N/A,FALSE,"TERCEROS-PROMEDIO";#N/A,#N/A,FALSE,"CAJA";#N/A,#N/A,FALSE,"INGRESOS1995-2003";#N/A,#N/A,FALSE,"GASTOS1995-2003"}</definedName>
    <definedName name="MMMMM" hidden="1">{"PYGT",#N/A,FALSE,"PYG";"ACTIT",#N/A,FALSE,"BCE_GRAL-ACTIVO";"PASIT",#N/A,FALSE,"BCE_GRAL-PASIVO-PATRIM";"CAJAT",#N/A,FALSE,"CAJA"}</definedName>
    <definedName name="mmmmmmmmmm" hidden="1">{"PYGT",#N/A,FALSE,"PYG";"ACTIT",#N/A,FALSE,"BCE_GRAL-ACTIVO";"PASIT",#N/A,FALSE,"BCE_GRAL-PASIVO-PATRIM";"CAJAT",#N/A,FALSE,"CAJA"}</definedName>
    <definedName name="mmmmmmmmmmmmm" hidden="1">{#N/A,#N/A,FALSE,"GRAFICO";#N/A,#N/A,FALSE,"CAJA (2)";#N/A,#N/A,FALSE,"TERCEROS-PROMEDIO";#N/A,#N/A,FALSE,"CAJA";#N/A,#N/A,FALSE,"INGRESOS1995-2003";#N/A,#N/A,FALSE,"GASTOS1995-2003"}</definedName>
    <definedName name="MN" hidden="1">{#N/A,#N/A,FALSE,"Aging Summary";#N/A,#N/A,FALSE,"Ratio Analysis";#N/A,#N/A,FALSE,"Test 120 Day Accts";#N/A,#N/A,FALSE,"Tickmarks"}</definedName>
    <definedName name="morado" hidden="1">{#N/A,#N/A,FALSE,"Aging Summary";#N/A,#N/A,FALSE,"Ratio Analysis";#N/A,#N/A,FALSE,"Test 120 Day Accts";#N/A,#N/A,FALSE,"Tickmarks"}</definedName>
    <definedName name="NARJ" hidden="1">{#N/A,#N/A,FALSE,"Aging Summary";#N/A,#N/A,FALSE,"Ratio Analysis";#N/A,#N/A,FALSE,"Test 120 Day Accts";#N/A,#N/A,FALSE,"Tickmarks"}</definedName>
    <definedName name="new" hidden="1">{"EVA",#N/A,FALSE,"SMT2";#N/A,#N/A,FALSE,"Summary";#N/A,#N/A,FALSE,"Graphs";#N/A,#N/A,FALSE,"4 Panel"}</definedName>
    <definedName name="ni" hidden="1">{#N/A,#N/A,FALSE,"GRAFICO";#N/A,#N/A,FALSE,"CAJA (2)";#N/A,#N/A,FALSE,"TERCEROS-PROMEDIO";#N/A,#N/A,FALSE,"CAJA";#N/A,#N/A,FALSE,"INGRESOS1995-2003";#N/A,#N/A,FALSE,"GASTOS1995-2003"}</definedName>
    <definedName name="NNN" hidden="1">{"PYGS",#N/A,FALSE,"PYG";"ACTIS",#N/A,FALSE,"BCE_GRAL-ACTIVO";"PASIS",#N/A,FALSE,"BCE_GRAL-PASIVO-PATRIM";"CAJAS",#N/A,FALSE,"CAJA"}</definedName>
    <definedName name="NNNN" hidden="1">{"PYGT",#N/A,FALSE,"PYG";"ACTIT",#N/A,FALSE,"BCE_GRAL-ACTIVO";"PASIT",#N/A,FALSE,"BCE_GRAL-PASIVO-PATRIM";"CAJAT",#N/A,FALSE,"CAJA"}</definedName>
    <definedName name="NNNNN" hidden="1">{"PYGT",#N/A,FALSE,"PYG";"ACTIT",#N/A,FALSE,"BCE_GRAL-ACTIVO";"PASIT",#N/A,FALSE,"BCE_GRAL-PASIVO-PATRIM";"CAJAT",#N/A,FALSE,"CAJA"}</definedName>
    <definedName name="NO" hidden="1">{"PYGT",#N/A,FALSE,"PYG";"ACTIT",#N/A,FALSE,"BCE_GRAL-ACTIVO";"PASIT",#N/A,FALSE,"BCE_GRAL-PASIVO-PATRIM";"CAJAT",#N/A,FALSE,"CAJA"}</definedName>
    <definedName name="noam" hidden="1">{#N/A,#N/A,FALSE,"Aging Summary";#N/A,#N/A,FALSE,"Ratio Analysis";#N/A,#N/A,FALSE,"Test 120 Day Accts";#N/A,#N/A,FALSE,"Tickmarks"}</definedName>
    <definedName name="NóminaConfidencial" hidden="1">{#N/A,#N/A,FALSE,"Aging Summary";#N/A,#N/A,FALSE,"Ratio Analysis";#N/A,#N/A,FALSE,"Test 120 Day Accts";#N/A,#N/A,FALSE,"Tickmarks"}</definedName>
    <definedName name="NOVIEMBRE">#REF!</definedName>
    <definedName name="NTA" hidden="1">{#N/A,#N/A,FALSE,"Aging Summary";#N/A,#N/A,FALSE,"Ratio Analysis";#N/A,#N/A,FALSE,"Test 120 Day Accts";#N/A,#N/A,FALSE,"Tickmarks"}</definedName>
    <definedName name="ÑAME" hidden="1">{#N/A,#N/A,FALSE,"Aging Summary";#N/A,#N/A,FALSE,"Ratio Analysis";#N/A,#N/A,FALSE,"Test 120 Day Accts";#N/A,#N/A,FALSE,"Tickmarks"}</definedName>
    <definedName name="ñl" hidden="1">{#N/A,#N/A,FALSE,"Aging Summary";#N/A,#N/A,FALSE,"Ratio Analysis";#N/A,#N/A,FALSE,"Test 120 Day Accts";#N/A,#N/A,FALSE,"Tickmarks"}</definedName>
    <definedName name="ÑLK" hidden="1">{#N/A,#N/A,FALSE,"Aging Summary";#N/A,#N/A,FALSE,"Ratio Analysis";#N/A,#N/A,FALSE,"Test 120 Day Accts";#N/A,#N/A,FALSE,"Tickmarks"}</definedName>
    <definedName name="ÑLOOPP" hidden="1">{#N/A,#N/A,FALSE,"Aging Summary";#N/A,#N/A,FALSE,"Ratio Analysis";#N/A,#N/A,FALSE,"Test 120 Day Accts";#N/A,#N/A,FALSE,"Tickmarks"}</definedName>
    <definedName name="ÑOÑO" hidden="1">{#N/A,#N/A,FALSE,"Aging Summary";#N/A,#N/A,FALSE,"Ratio Analysis";#N/A,#N/A,FALSE,"Test 120 Day Accts";#N/A,#N/A,FALSE,"Tickmarks"}</definedName>
    <definedName name="ñpl" hidden="1">{#N/A,#N/A,FALSE,"Aging Summary";#N/A,#N/A,FALSE,"Ratio Analysis";#N/A,#N/A,FALSE,"Test 120 Day Accts";#N/A,#N/A,FALSE,"Tickmarks"}</definedName>
    <definedName name="OCT" hidden="1">{#N/A,#N/A,FALSE,"BL&amp;GPA";#N/A,#N/A,FALSE,"Summary";#N/A,#N/A,FALSE,"hts"}</definedName>
    <definedName name="oera" hidden="1">{#N/A,#N/A,FALSE,"Aging Summary";#N/A,#N/A,FALSE,"Ratio Analysis";#N/A,#N/A,FALSE,"Test 120 Day Accts";#N/A,#N/A,FALSE,"Tickmarks"}</definedName>
    <definedName name="OGRAD" hidden="1">{#N/A,#N/A,FALSE,"Aging Summary";#N/A,#N/A,FALSE,"Ratio Analysis";#N/A,#N/A,FALSE,"Test 120 Day Accts";#N/A,#N/A,FALSE,"Tickmarks"}</definedName>
    <definedName name="ojal" hidden="1">{#N/A,#N/A,FALSE,"Aging Summary";#N/A,#N/A,FALSE,"Ratio Analysis";#N/A,#N/A,FALSE,"Test 120 Day Accts";#N/A,#N/A,FALSE,"Tickmarks"}</definedName>
    <definedName name="ok" hidden="1">{#N/A,#N/A,FALSE,"balance";#N/A,#N/A,FALSE,"PYG"}</definedName>
    <definedName name="OLOCASUTO" hidden="1">{#N/A,#N/A,FALSE,"balance";#N/A,#N/A,FALSE,"PYG"}</definedName>
    <definedName name="onven" hidden="1">{#N/A,#N/A,FALSE,"balance";#N/A,#N/A,FALSE,"PYG"}</definedName>
    <definedName name="OOO" hidden="1">{#N/A,#N/A,FALSE,"Aging Summary";#N/A,#N/A,FALSE,"Ratio Analysis";#N/A,#N/A,FALSE,"Test 120 Day Accts";#N/A,#N/A,FALSE,"Tickmarks"}</definedName>
    <definedName name="operty" hidden="1">{#N/A,#N/A,FALSE,"Aging Summary";#N/A,#N/A,FALSE,"Ratio Analysis";#N/A,#N/A,FALSE,"Test 120 Day Accts";#N/A,#N/A,FALSE,"Tickmarks"}</definedName>
    <definedName name="oso" hidden="1">{#N/A,#N/A,FALSE,"Aging Summary";#N/A,#N/A,FALSE,"Ratio Analysis";#N/A,#N/A,FALSE,"Test 120 Day Accts";#N/A,#N/A,FALSE,"Tickmarks"}</definedName>
    <definedName name="PABN" hidden="1">{#N/A,#N/A,FALSE,"Aging Summary";#N/A,#N/A,FALSE,"Ratio Analysis";#N/A,#N/A,FALSE,"Test 120 Day Accts";#N/A,#N/A,FALSE,"Tickmarks"}</definedName>
    <definedName name="PALENCIA" hidden="1">{#N/A,#N/A,FALSE,"Aging Summary";#N/A,#N/A,FALSE,"Ratio Analysis";#N/A,#N/A,FALSE,"Test 120 Day Accts";#N/A,#N/A,FALSE,"Tickmarks"}</definedName>
    <definedName name="PALTO" hidden="1">{#N/A,#N/A,FALSE,"Aging Summary";#N/A,#N/A,FALSE,"Ratio Analysis";#N/A,#N/A,FALSE,"Test 120 Day Accts";#N/A,#N/A,FALSE,"Tickmarks"}</definedName>
    <definedName name="parce" hidden="1">{#N/A,#N/A,FALSE,"Aging Summary";#N/A,#N/A,FALSE,"Ratio Analysis";#N/A,#N/A,FALSE,"Test 120 Day Accts";#N/A,#N/A,FALSE,"Tickmarks"}</definedName>
    <definedName name="parra" hidden="1">{#N/A,#N/A,FALSE,"Aging Summary";#N/A,#N/A,FALSE,"Ratio Analysis";#N/A,#N/A,FALSE,"Test 120 Day Accts";#N/A,#N/A,FALSE,"Tickmarks"}</definedName>
    <definedName name="particulares1" hidden="1">{#N/A,#N/A,FALSE,"Aging Summary";#N/A,#N/A,FALSE,"Ratio Analysis";#N/A,#N/A,FALSE,"Test 120 Day Accts";#N/A,#N/A,FALSE,"Tickmarks"}</definedName>
    <definedName name="PEPA" hidden="1">{"PYGT",#N/A,FALSE,"PYG";"ACTIT",#N/A,FALSE,"BCE_GRAL-ACTIVO";"PASIT",#N/A,FALSE,"BCE_GRAL-PASIVO-PATRIM";"CAJAT",#N/A,FALSE,"CAJA"}</definedName>
    <definedName name="PERA" hidden="1">{#N/A,#N/A,FALSE,"Aging Summary";#N/A,#N/A,FALSE,"Ratio Analysis";#N/A,#N/A,FALSE,"Test 120 Day Accts";#N/A,#N/A,FALSE,"Tickmarks"}</definedName>
    <definedName name="perico" hidden="1">{#N/A,#N/A,FALSE,"Aging Summary";#N/A,#N/A,FALSE,"Ratio Analysis";#N/A,#N/A,FALSE,"Test 120 Day Accts";#N/A,#N/A,FALSE,"Tickmarks"}</definedName>
    <definedName name="pintada" hidden="1">{#N/A,#N/A,FALSE,"balance";#N/A,#N/A,FALSE,"PYG"}</definedName>
    <definedName name="pl" hidden="1">{#N/A,#N/A,FALSE,"Aging Summary";#N/A,#N/A,FALSE,"Ratio Analysis";#N/A,#N/A,FALSE,"Test 120 Day Accts";#N/A,#N/A,FALSE,"Tickmarks"}</definedName>
    <definedName name="PÑ" hidden="1">{#N/A,#N/A,FALSE,"Aging Summary";#N/A,#N/A,FALSE,"Ratio Analysis";#N/A,#N/A,FALSE,"Test 120 Day Accts";#N/A,#N/A,FALSE,"Tickmarks"}</definedName>
    <definedName name="PO" hidden="1">{#N/A,#N/A,FALSE,"Aging Summary";#N/A,#N/A,FALSE,"Ratio Analysis";#N/A,#N/A,FALSE,"Test 120 Day Accts";#N/A,#N/A,FALSE,"Tickmarks"}</definedName>
    <definedName name="POLIS" hidden="1">{#N/A,#N/A,FALSE,"GRAFICO";#N/A,#N/A,FALSE,"CAJA (2)";#N/A,#N/A,FALSE,"TERCEROS-PROMEDIO";#N/A,#N/A,FALSE,"CAJA";#N/A,#N/A,FALSE,"INGRESOS1995-2003";#N/A,#N/A,FALSE,"GASTOS1995-2003"}</definedName>
    <definedName name="pp" hidden="1">{#N/A,#N/A,FALSE,"balance";#N/A,#N/A,FALSE,"PYG"}</definedName>
    <definedName name="Pptomol06revisrefino" hidden="1">{"'18'!$A$5:$M$18"}</definedName>
    <definedName name="PRODUCTO" hidden="1">{#N/A,#N/A,FALSE,"balance";#N/A,#N/A,FALSE,"PYG"}</definedName>
    <definedName name="PYG" hidden="1">{#N/A,#N/A,FALSE,"balance";#N/A,#N/A,FALSE,"PYG"}</definedName>
    <definedName name="q" hidden="1">{#N/A,#N/A,FALSE,"Aging Summary";#N/A,#N/A,FALSE,"Ratio Analysis";#N/A,#N/A,FALSE,"Test 120 Day Accts";#N/A,#N/A,FALSE,"Tickmarks"}</definedName>
    <definedName name="QPI" hidden="1">{#N/A,#N/A,FALSE,"Aging Summary";#N/A,#N/A,FALSE,"Ratio Analysis";#N/A,#N/A,FALSE,"Test 120 Day Accts";#N/A,#N/A,FALSE,"Tickmarks"}</definedName>
    <definedName name="QUESO" hidden="1">{"PYGT",#N/A,FALSE,"PYG";"ACTIT",#N/A,FALSE,"BCE_GRAL-ACTIVO";"PASIT",#N/A,FALSE,"BCE_GRAL-PASIVO-PATRIM";"CAJAT",#N/A,FALSE,"CAJA"}</definedName>
    <definedName name="RAIZ" hidden="1">{#N/A,#N/A,FALSE,"Aging Summary";#N/A,#N/A,FALSE,"Ratio Analysis";#N/A,#N/A,FALSE,"Test 120 Day Accts";#N/A,#N/A,FALSE,"Tickmarks"}</definedName>
    <definedName name="RANGO">[9]Hoja1!#REF!</definedName>
    <definedName name="re" hidden="1">{#N/A,#N/A,FALSE,"balance";#N/A,#N/A,FALSE,"PYG"}</definedName>
    <definedName name="REE" hidden="1">{"'18'!$A$5:$M$18"}</definedName>
    <definedName name="rei" hidden="1">{"'18'!$A$5:$M$18"}</definedName>
    <definedName name="res" hidden="1">{#N/A,#N/A,FALSE,"GRAFICO";#N/A,#N/A,FALSE,"CAJA (2)";#N/A,#N/A,FALSE,"TERCEROS-PROMEDIO";#N/A,#N/A,FALSE,"CAJA";#N/A,#N/A,FALSE,"INGRESOS1995-2003";#N/A,#N/A,FALSE,"GASTOS1995-2003"}</definedName>
    <definedName name="Resumen" hidden="1">#REF!</definedName>
    <definedName name="ret" hidden="1">{#N/A,#N/A,FALSE,"Aging Summary";#N/A,#N/A,FALSE,"Ratio Analysis";#N/A,#N/A,FALSE,"Test 120 Day Accts";#N/A,#N/A,FALSE,"Tickmarks"}</definedName>
    <definedName name="reti" hidden="1">{"'18'!$A$5:$M$18"}</definedName>
    <definedName name="retiro" hidden="1">{"'18'!$A$5:$M$18"}</definedName>
    <definedName name="RF" hidden="1">{#N/A,#N/A,FALSE,"Aging Summary";#N/A,#N/A,FALSE,"Ratio Analysis";#N/A,#N/A,FALSE,"Test 120 Day Accts";#N/A,#N/A,FALSE,"Tickmarks"}</definedName>
    <definedName name="rr" hidden="1">{"PYGS",#N/A,FALSE,"PYG";"ACTIS",#N/A,FALSE,"BCE_GRAL-ACTIVO";"PASIS",#N/A,FALSE,"BCE_GRAL-PASIVO-PATRIM";"CAJAS",#N/A,FALSE,"CAJA"}</definedName>
    <definedName name="rrrrrrrrrrr" hidden="1">{#N/A,#N/A,FALSE,"GRAFICO";#N/A,#N/A,FALSE,"CAJA (2)";#N/A,#N/A,FALSE,"TERCEROS-PROMEDIO";#N/A,#N/A,FALSE,"CAJA";#N/A,#N/A,FALSE,"INGRESOS1995-2003";#N/A,#N/A,FALSE,"GASTOS1995-2003"}</definedName>
    <definedName name="rrtrr" hidden="1">{"PYGT",#N/A,FALSE,"PYG";"ACTIT",#N/A,FALSE,"BCE_GRAL-ACTIVO";"PASIT",#N/A,FALSE,"BCE_GRAL-PASIVO-PATRIM";"CAJAT",#N/A,FALSE,"CAJA"}</definedName>
    <definedName name="RTS" hidden="1">{#N/A,#N/A,FALSE,"Aging Summary";#N/A,#N/A,FALSE,"Ratio Analysis";#N/A,#N/A,FALSE,"Test 120 Day Accts";#N/A,#N/A,FALSE,"Tickmarks"}</definedName>
    <definedName name="S" hidden="1">{#N/A,#N/A,FALSE,"GRAFICO";#N/A,#N/A,FALSE,"CAJA (2)";#N/A,#N/A,FALSE,"TERCEROS-PROMEDIO";#N/A,#N/A,FALSE,"CAJA";#N/A,#N/A,FALSE,"INGRESOS1995-2003";#N/A,#N/A,FALSE,"GASTOS1995-2003"}</definedName>
    <definedName name="SALDOSAP" hidden="1">{"PYGS",#N/A,FALSE,"PYG";"ACTIS",#N/A,FALSE,"BCE_GRAL-ACTIVO";"PASIS",#N/A,FALSE,"BCE_GRAL-PASIVO-PATRIM";"CAJAS",#N/A,FALSE,"CAJA"}</definedName>
    <definedName name="SAPBEXhrIndnt" hidden="1">1</definedName>
    <definedName name="SAPBEXrevision" hidden="1">1</definedName>
    <definedName name="SAPBEXsysID" hidden="1">"BWP"</definedName>
    <definedName name="SAPBEXwbID" hidden="1">"3PAIY8A0PAFUN0NVJ1AMBH10D"</definedName>
    <definedName name="sd" hidden="1">{#N/A,#N/A,FALSE,"Aging Summary";#N/A,#N/A,FALSE,"Ratio Analysis";#N/A,#N/A,FALSE,"Test 120 Day Accts";#N/A,#N/A,FALSE,"Tickmarks"}</definedName>
    <definedName name="SELLO" hidden="1">{#N/A,#N/A,FALSE,"Aging Summary";#N/A,#N/A,FALSE,"Ratio Analysis";#N/A,#N/A,FALSE,"Test 120 Day Accts";#N/A,#N/A,FALSE,"Tickmarks"}</definedName>
    <definedName name="sencount" hidden="1">1</definedName>
    <definedName name="servicios" hidden="1">{#N/A,#N/A,FALSE,"Aging Summary";#N/A,#N/A,FALSE,"Ratio Analysis";#N/A,#N/A,FALSE,"Test 120 Day Accts";#N/A,#N/A,FALSE,"Tickmarks"}</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mp" hidden="1">#NULL!</definedName>
    <definedName name="solver_tol" hidden="1">0.05</definedName>
    <definedName name="solver_typ" hidden="1">1</definedName>
    <definedName name="solver_val" hidden="1">999999999</definedName>
    <definedName name="sss" hidden="1">{#N/A,#N/A,FALSE,"GRAFICO";#N/A,#N/A,FALSE,"CAJA (2)";#N/A,#N/A,FALSE,"TERCEROS-PROMEDIO";#N/A,#N/A,FALSE,"CAJA";#N/A,#N/A,FALSE,"INGRESOS1995-2003";#N/A,#N/A,FALSE,"GASTOS1995-2003"}</definedName>
    <definedName name="sssssssssss" hidden="1">{#N/A,#N/A,FALSE,"GRAFICO";#N/A,#N/A,FALSE,"CAJA (2)";#N/A,#N/A,FALSE,"TERCEROS-PROMEDIO";#N/A,#N/A,FALSE,"CAJA";#N/A,#N/A,FALSE,"INGRESOS1995-2003";#N/A,#N/A,FALSE,"GASTOS1995-2003"}</definedName>
    <definedName name="STELLA" hidden="1">{#N/A,#N/A,FALSE,"Aging Summary";#N/A,#N/A,FALSE,"Ratio Analysis";#N/A,#N/A,FALSE,"Test 120 Day Accts";#N/A,#N/A,FALSE,"Tickmarks"}</definedName>
    <definedName name="t" hidden="1">{"PYGT",#N/A,FALSE,"PYG";"ACTIT",#N/A,FALSE,"BCE_GRAL-ACTIVO";"PASIT",#N/A,FALSE,"BCE_GRAL-PASIVO-PATRIM";"CAJAT",#N/A,FALSE,"CAJA"}</definedName>
    <definedName name="TablaHistorico" hidden="1">#REF!</definedName>
    <definedName name="TC" hidden="1">{#N/A,#N/A,FALSE,"GRAFICO";#N/A,#N/A,FALSE,"CAJA (2)";#N/A,#N/A,FALSE,"TERCEROS-PROMEDIO";#N/A,#N/A,FALSE,"CAJA";#N/A,#N/A,FALSE,"INGRESOS1995-2003";#N/A,#N/A,FALSE,"GASTOS1995-2003"}</definedName>
    <definedName name="TextRefCopyRangeCount" hidden="1">13</definedName>
    <definedName name="TORO" hidden="1">{"PYGT",#N/A,FALSE,"PYG";"ACTIT",#N/A,FALSE,"BCE_GRAL-ACTIVO";"PASIT",#N/A,FALSE,"BCE_GRAL-PASIVO-PATRIM";"CAJAT",#N/A,FALSE,"CAJA"}</definedName>
    <definedName name="tr" hidden="1">{#N/A,#N/A,FALSE,"Aging Summary";#N/A,#N/A,FALSE,"Ratio Analysis";#N/A,#N/A,FALSE,"Test 120 Day Accts";#N/A,#N/A,FALSE,"Tickmarks"}</definedName>
    <definedName name="treeList" hidden="1">"10000000000000000000000000000000000000000000000000000000000000000000000000000000000000000000000000000000000000000000000000000000000000000000000000000000000000000000000000000000000000000000000000000000"</definedName>
    <definedName name="TRIO" hidden="1">{#N/A,#N/A,FALSE,"GRAFICO";#N/A,#N/A,FALSE,"CAJA (2)";#N/A,#N/A,FALSE,"TERCEROS-PROMEDIO";#N/A,#N/A,FALSE,"CAJA";#N/A,#N/A,FALSE,"INGRESOS1995-2003";#N/A,#N/A,FALSE,"GASTOS1995-2003"}</definedName>
    <definedName name="Triunfo" hidden="1">{#N/A,#N/A,FALSE,"balance";#N/A,#N/A,FALSE,"PYG"}</definedName>
    <definedName name="tttttttt" hidden="1">{"PYGT",#N/A,FALSE,"PYG";"ACTIT",#N/A,FALSE,"BCE_GRAL-ACTIVO";"PASIT",#N/A,FALSE,"BCE_GRAL-PASIVO-PATRIM";"CAJAT",#N/A,FALSE,"CAJA"}</definedName>
    <definedName name="ttttttttttt" hidden="1">{"PYGT",#N/A,FALSE,"PYG";"ACTIT",#N/A,FALSE,"BCE_GRAL-ACTIVO";"PASIT",#N/A,FALSE,"BCE_GRAL-PASIVO-PATRIM";"CAJAT",#N/A,FALSE,"CAJA"}</definedName>
    <definedName name="ttttttttttttt" hidden="1">{"PYGT",#N/A,FALSE,"PYG";"ACTIT",#N/A,FALSE,"BCE_GRAL-ACTIVO";"PASIT",#N/A,FALSE,"BCE_GRAL-PASIVO-PATRIM";"CAJAT",#N/A,FALSE,"CAJA"}</definedName>
    <definedName name="tyuio" hidden="1">{"PYGS",#N/A,FALSE,"PYG";"ACTIS",#N/A,FALSE,"BCE_GRAL-ACTIVO";"PASIS",#N/A,FALSE,"BCE_GRAL-PASIVO-PATRIM";"CAJAS",#N/A,FALSE,"CAJA"}</definedName>
    <definedName name="TYUT" hidden="1">{#N/A,#N/A,FALSE,"Aging Summary";#N/A,#N/A,FALSE,"Ratio Analysis";#N/A,#N/A,FALSE,"Test 120 Day Accts";#N/A,#N/A,FALSE,"Tickmarks"}</definedName>
    <definedName name="uf" hidden="1">{#N/A,#N/A,FALSE,"Aging Summary";#N/A,#N/A,FALSE,"Ratio Analysis";#N/A,#N/A,FALSE,"Test 120 Day Accts";#N/A,#N/A,FALSE,"Tickmarks"}</definedName>
    <definedName name="UÑA" hidden="1">{#N/A,#N/A,FALSE,"Aging Summary";#N/A,#N/A,FALSE,"Ratio Analysis";#N/A,#N/A,FALSE,"Test 120 Day Accts";#N/A,#N/A,FALSE,"Tickmarks"}</definedName>
    <definedName name="UÑERO" hidden="1">{"PYGS",#N/A,FALSE,"PYG";"ACTIS",#N/A,FALSE,"BCE_GRAL-ACTIVO";"PASIS",#N/A,FALSE,"BCE_GRAL-PASIVO-PATRIM";"CAJAS",#N/A,FALSE,"CAJA"}</definedName>
    <definedName name="util" hidden="1">{"'Hoja2'!$A$4:$H$68"}</definedName>
    <definedName name="v" hidden="1">{#N/A,#N/A,FALSE,"GRAFICO";#N/A,#N/A,FALSE,"CAJA (2)";#N/A,#N/A,FALSE,"TERCEROS-PROMEDIO";#N/A,#N/A,FALSE,"CAJA";#N/A,#N/A,FALSE,"INGRESOS1995-2003";#N/A,#N/A,FALSE,"GASTOS1995-2003"}</definedName>
    <definedName name="vb" hidden="1">{"Parcial",#N/A,FALSE,"GastFuncionamiento";"Parcial2",#N/A,FALSE,"GastFuncionamiento";"Total",#N/A,FALSE,"GastFuncionamiento"}</definedName>
    <definedName name="verde" hidden="1">{#N/A,#N/A,FALSE,"Aging Summary";#N/A,#N/A,FALSE,"Ratio Analysis";#N/A,#N/A,FALSE,"Test 120 Day Accts";#N/A,#N/A,FALSE,"Tickmarks"}</definedName>
    <definedName name="vghf" hidden="1">{#N/A,#N/A,FALSE,"Aging Summary";#N/A,#N/A,FALSE,"Ratio Analysis";#N/A,#N/A,FALSE,"Test 120 Day Accts";#N/A,#N/A,FALSE,"Tickmarks"}</definedName>
    <definedName name="VVVVV" hidden="1">{#N/A,#N/A,FALSE,"Full";#N/A,#N/A,FALSE,"Half";#N/A,#N/A,FALSE,"Op Expenses";#N/A,#N/A,FALSE,"Cap Charge";#N/A,#N/A,FALSE,"Cost C";#N/A,#N/A,FALSE,"PP&amp;E";#N/A,#N/A,FALSE,"R&amp;D"}</definedName>
    <definedName name="w" hidden="1">{#N/A,#N/A,FALSE,"Aging Summary";#N/A,#N/A,FALSE,"Ratio Analysis";#N/A,#N/A,FALSE,"Test 120 Day Accts";#N/A,#N/A,FALSE,"Tickmarks"}</definedName>
    <definedName name="WEAR" hidden="1">{#N/A,#N/A,FALSE,"Aging Summary";#N/A,#N/A,FALSE,"Ratio Analysis";#N/A,#N/A,FALSE,"Test 120 Day Accts";#N/A,#N/A,FALSE,"Tickmarks"}</definedName>
    <definedName name="william" hidden="1">{#N/A,#N/A,FALSE,"Aging Summary";#N/A,#N/A,FALSE,"Ratio Analysis";#N/A,#N/A,FALSE,"Test 120 Day Accts";#N/A,#N/A,FALSE,"Tickmarks"}</definedName>
    <definedName name="wq" hidden="1">{#N/A,#N/A,FALSE,"Aging Summary";#N/A,#N/A,FALSE,"Ratio Analysis";#N/A,#N/A,FALSE,"Test 120 Day Accts";#N/A,#N/A,FALSE,"Tickmarks"}</definedName>
    <definedName name="wqa" hidden="1">{#N/A,#N/A,FALSE,"Aging Summary";#N/A,#N/A,FALSE,"Ratio Analysis";#N/A,#N/A,FALSE,"Test 120 Day Accts";#N/A,#N/A,FALSE,"Tickmarks"}</definedName>
    <definedName name="wr"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hidden="1">{#N/A,#N/A,FALSE,"BL&amp;GPA";#N/A,#N/A,FALSE,"Summary";#N/A,#N/A,FALSE,"hts"}</definedName>
    <definedName name="WRN.ALL.2" hidden="1">{#N/A,#N/A,FALSE,"BL&amp;GPA";#N/A,#N/A,FALSE,"Summary";#N/A,#N/A,FALSE,"hts"}</definedName>
    <definedName name="wrn.Book." hidden="1">{"EVA",#N/A,FALSE,"SMT2";#N/A,#N/A,FALSE,"Summary";#N/A,#N/A,FALSE,"Graphs";#N/A,#N/A,FALSE,"4 Panel"}</definedName>
    <definedName name="wrn.Complete." hidden="1">{#N/A,#N/A,FALSE,"SMT1";#N/A,#N/A,FALSE,"SMT2";#N/A,#N/A,FALSE,"Summary";#N/A,#N/A,FALSE,"Graphs";#N/A,#N/A,FALSE,"4 Panel"}</definedName>
    <definedName name="wrn.Complete._.Set." hidden="1">{#N/A,#N/A,FALSE,"Full";#N/A,#N/A,FALSE,"Half";#N/A,#N/A,FALSE,"Op Expenses";#N/A,#N/A,FALSE,"Cap Charge";#N/A,#N/A,FALSE,"Cost C";#N/A,#N/A,FALSE,"PP&amp;E";#N/A,#N/A,FALSE,"R&amp;D"}</definedName>
    <definedName name="wrn.indirectostotal." hidden="1">{"idirectoskwh",#N/A,FALSE,"INDIRECTOS"}</definedName>
    <definedName name="wrn.junta." hidden="1">{#N/A,#N/A,FALSE,"balance";#N/A,#N/A,FALSE,"PYG"}</definedName>
    <definedName name="wrn.junta.2" hidden="1">{#N/A,#N/A,FALSE,"balance";#N/A,#N/A,FALSE,"PYG"}</definedName>
    <definedName name="wrn.KWHTOTAL." hidden="1">{"KWHTONTOTAL",#N/A,FALSE,"KWHTON"}</definedName>
    <definedName name="wrn.print._.rept.." hidden="1">{#N/A,#N/A,FALSE,"GP";#N/A,#N/A,FALSE,"Summary"}</definedName>
    <definedName name="wrn.PROYEC." hidden="1">{#N/A,#N/A,FALSE,"GRAFICO";#N/A,#N/A,FALSE,"CAJA (2)";#N/A,#N/A,FALSE,"TERCEROS-PROMEDIO";#N/A,#N/A,FALSE,"CAJA";#N/A,#N/A,FALSE,"INGRESOS1995-2003";#N/A,#N/A,FALSE,"GASTOS1995-2003"}</definedName>
    <definedName name="wrn.SENCILLO." hidden="1">{"PYGS",#N/A,FALSE,"PYG";"ACTIS",#N/A,FALSE,"BCE_GRAL-ACTIVO";"PASIS",#N/A,FALSE,"BCE_GRAL-PASIVO-PATRIM";"CAJAS",#N/A,FALSE,"CAJA"}</definedName>
    <definedName name="wrn.TOTAL." hidden="1">{"PYGT",#N/A,FALSE,"PYG";"ACTIT",#N/A,FALSE,"BCE_GRAL-ACTIVO";"PASIT",#N/A,FALSE,"BCE_GRAL-PASIVO-PATRIM";"CAJAT",#N/A,FALSE,"CAJA"}</definedName>
    <definedName name="Wrn_print._rept_2" hidden="1">{#N/A,#N/A,FALSE,"GP";#N/A,#N/A,FALSE,"Summary"}</definedName>
    <definedName name="xa" hidden="1">{"'Hoja2'!$A$4:$H$68"}</definedName>
    <definedName name="xchk" hidden="1">{#N/A,#N/A,FALSE,"balance";#N/A,#N/A,FALSE,"PYG"}</definedName>
    <definedName name="XEROS" hidden="1">{#N/A,#N/A,FALSE,"Aging Summary";#N/A,#N/A,FALSE,"Ratio Analysis";#N/A,#N/A,FALSE,"Test 120 Day Accts";#N/A,#N/A,FALSE,"Tickmarks"}</definedName>
    <definedName name="XIOMARA" hidden="1">{"PYGS",#N/A,FALSE,"PYG";"ACTIS",#N/A,FALSE,"BCE_GRAL-ACTIVO";"PASIS",#N/A,FALSE,"BCE_GRAL-PASIVO-PATRIM";"CAJAS",#N/A,FALSE,"CAJA"}</definedName>
    <definedName name="XION" hidden="1">{#N/A,#N/A,FALSE,"Aging Summary";#N/A,#N/A,FALSE,"Ratio Analysis";#N/A,#N/A,FALSE,"Test 120 Day Accts";#N/A,#N/A,FALSE,"Tickmarks"}</definedName>
    <definedName name="XREF_COLUMN_1" hidden="1">[8]PPC1!$F:$F</definedName>
    <definedName name="XREF_COLUMN_2" hidden="1">[8]Lead!$L:$L</definedName>
    <definedName name="XREF_COLUMN_3" hidden="1">[8]PPC2!$F:$F</definedName>
    <definedName name="XREF_COLUMN_4" hidden="1">[8]Lead!$Q:$Q</definedName>
    <definedName name="XRefActiveRow" hidden="1">[8]XREF!$A$6</definedName>
    <definedName name="XRefColumnsCount" hidden="1">4</definedName>
    <definedName name="XRefCopy1" hidden="1">[8]PPC1!$E$27983</definedName>
    <definedName name="XRefCopy1Row" hidden="1">[8]XREF!$2:$2</definedName>
    <definedName name="XRefCopy2" hidden="1">[8]Lead!$P$39</definedName>
    <definedName name="XRefCopy3" hidden="1">[8]PPC2!$E$56</definedName>
    <definedName name="XRefCopy3Row" hidden="1">[8]XREF!$4:$4</definedName>
    <definedName name="XRefCopyRangeCount" hidden="1">3</definedName>
    <definedName name="XRefPaste1" hidden="1">[8]Lead!$K$16</definedName>
    <definedName name="XRefPaste1Row" hidden="1">[8]XREF!$3:$3</definedName>
    <definedName name="XRefPaste2" hidden="1">[8]Lead!$P$39</definedName>
    <definedName name="XRefPaste2Row" hidden="1">[8]XREF!$5:$5</definedName>
    <definedName name="XRefPasteRangeCount" hidden="1">2</definedName>
    <definedName name="XXX" hidden="1">{#N/A,#N/A,FALSE,"balance";#N/A,#N/A,FALSE,"PYG"}</definedName>
    <definedName name="XXXDE" hidden="1">{#N/A,#N/A,FALSE,"Aging Summary";#N/A,#N/A,FALSE,"Ratio Analysis";#N/A,#N/A,FALSE,"Test 120 Day Accts";#N/A,#N/A,FALSE,"Tickmarks"}</definedName>
    <definedName name="XXXX" hidden="1">{#N/A,#N/A,FALSE,"Aging Summary";#N/A,#N/A,FALSE,"Ratio Analysis";#N/A,#N/A,FALSE,"Test 120 Day Accts";#N/A,#N/A,FALSE,"Tickmarks"}</definedName>
    <definedName name="xxxxxx" hidden="1">{#N/A,#N/A,FALSE,"Aging Summary";#N/A,#N/A,FALSE,"Ratio Analysis";#N/A,#N/A,FALSE,"Test 120 Day Accts";#N/A,#N/A,FALSE,"Tickmarks"}</definedName>
    <definedName name="xxxxxxxxxxxx" hidden="1">{#N/A,#N/A,FALSE,"Aging Summary";#N/A,#N/A,FALSE,"Ratio Analysis";#N/A,#N/A,FALSE,"Test 120 Day Accts";#N/A,#N/A,FALSE,"Tickmarks"}</definedName>
    <definedName name="xxxzsd" hidden="1">{#N/A,#N/A,FALSE,"Aging Summary";#N/A,#N/A,FALSE,"Ratio Analysis";#N/A,#N/A,FALSE,"Test 120 Day Accts";#N/A,#N/A,FALSE,"Tickmarks"}</definedName>
    <definedName name="xz" hidden="1">{"PYGS",#N/A,FALSE,"PYG";"ACTIS",#N/A,FALSE,"BCE_GRAL-ACTIVO";"PASIS",#N/A,FALSE,"BCE_GRAL-PASIVO-PATRIM";"CAJAS",#N/A,FALSE,"CAJA"}</definedName>
    <definedName name="xzc" hidden="1">{#N/A,#N/A,FALSE,"Aging Summary";#N/A,#N/A,FALSE,"Ratio Analysis";#N/A,#N/A,FALSE,"Test 120 Day Accts";#N/A,#N/A,FALSE,"Tickmarks"}</definedName>
    <definedName name="yema" hidden="1">{#N/A,#N/A,FALSE,"Aging Summary";#N/A,#N/A,FALSE,"Ratio Analysis";#N/A,#N/A,FALSE,"Test 120 Day Accts";#N/A,#N/A,FALSE,"Tickmarks"}</definedName>
    <definedName name="YO" hidden="1">{#N/A,#N/A,FALSE,"GRAFICO";#N/A,#N/A,FALSE,"CAJA (2)";#N/A,#N/A,FALSE,"TERCEROS-PROMEDIO";#N/A,#N/A,FALSE,"CAJA";#N/A,#N/A,FALSE,"INGRESOS1995-2003";#N/A,#N/A,FALSE,"GASTOS1995-2003"}</definedName>
    <definedName name="yt" hidden="1">{#N/A,#N/A,FALSE,"Aging Summary";#N/A,#N/A,FALSE,"Ratio Analysis";#N/A,#N/A,FALSE,"Test 120 Day Accts";#N/A,#N/A,FALSE,"Tickmarks"}</definedName>
    <definedName name="YTG" hidden="1">{#N/A,#N/A,FALSE,"Aging Summary";#N/A,#N/A,FALSE,"Ratio Analysis";#N/A,#N/A,FALSE,"Test 120 Day Accts";#N/A,#N/A,FALSE,"Tickmarks"}</definedName>
    <definedName name="YTR" hidden="1">{#N/A,#N/A,FALSE,"Aging Summary";#N/A,#N/A,FALSE,"Ratio Analysis";#N/A,#N/A,FALSE,"Test 120 Day Accts";#N/A,#N/A,FALSE,"Tickmarks"}</definedName>
    <definedName name="YTYR" hidden="1">{#N/A,#N/A,FALSE,"Aging Summary";#N/A,#N/A,FALSE,"Ratio Analysis";#N/A,#N/A,FALSE,"Test 120 Day Accts";#N/A,#N/A,FALSE,"Tickmarks"}</definedName>
    <definedName name="yuftfyf" hidden="1">{#N/A,#N/A,FALSE,"balance";#N/A,#N/A,FALSE,"PYG"}</definedName>
    <definedName name="yugdnk" hidden="1">{#N/A,#N/A,FALSE,"balance";#N/A,#N/A,FALSE,"PYG"}</definedName>
    <definedName name="yute" hidden="1">{"PYGT",#N/A,FALSE,"PYG";"ACTIT",#N/A,FALSE,"BCE_GRAL-ACTIVO";"PASIT",#N/A,FALSE,"BCE_GRAL-PASIVO-PATRIM";"CAJAT",#N/A,FALSE,"CAJA"}</definedName>
    <definedName name="YY" hidden="1">{#N/A,#N/A,FALSE,"GRAFICO";#N/A,#N/A,FALSE,"CAJA (2)";#N/A,#N/A,FALSE,"TERCEROS-PROMEDIO";#N/A,#N/A,FALSE,"CAJA";#N/A,#N/A,FALSE,"INGRESOS1995-2003";#N/A,#N/A,FALSE,"GASTOS1995-2003"}</definedName>
    <definedName name="yyy" hidden="1">{#N/A,#N/A,FALSE,"Aging Summary";#N/A,#N/A,FALSE,"Ratio Analysis";#N/A,#N/A,FALSE,"Test 120 Day Accts";#N/A,#N/A,FALSE,"Tickmarks"}</definedName>
    <definedName name="YYYY" hidden="1">{#N/A,#N/A,FALSE,"GRAFICO";#N/A,#N/A,FALSE,"CAJA (2)";#N/A,#N/A,FALSE,"TERCEROS-PROMEDIO";#N/A,#N/A,FALSE,"CAJA";#N/A,#N/A,FALSE,"INGRESOS1995-2003";#N/A,#N/A,FALSE,"GASTOS1995-2003"}</definedName>
    <definedName name="yyyyyy" hidden="1">{"PYGS",#N/A,FALSE,"PYG";"ACTIS",#N/A,FALSE,"BCE_GRAL-ACTIVO";"PASIS",#N/A,FALSE,"BCE_GRAL-PASIVO-PATRIM";"CAJAS",#N/A,FALSE,"CAJA"}</definedName>
    <definedName name="yyyyyyyyyyyyyyy" hidden="1">{#N/A,#N/A,FALSE,"GRAFICO";#N/A,#N/A,FALSE,"CAJA (2)";#N/A,#N/A,FALSE,"TERCEROS-PROMEDIO";#N/A,#N/A,FALSE,"CAJA";#N/A,#N/A,FALSE,"INGRESOS1995-2003";#N/A,#N/A,FALSE,"GASTOS1995-2003"}</definedName>
    <definedName name="zzzz" hidden="1">{#N/A,#N/A,FALSE,"Aging Summary";#N/A,#N/A,FALSE,"Ratio Analysis";#N/A,#N/A,FALSE,"Test 120 Day Accts";#N/A,#N/A,FALSE,"Tickmarks"}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39" i="1" l="1"/>
  <c r="W39" i="1"/>
  <c r="V39" i="1"/>
  <c r="U39" i="1"/>
  <c r="T39" i="1"/>
  <c r="S39" i="1"/>
  <c r="Q39" i="1"/>
  <c r="P39" i="1"/>
  <c r="O39" i="1"/>
  <c r="N39" i="1"/>
  <c r="M39" i="1"/>
  <c r="L39" i="1"/>
  <c r="K39" i="1"/>
  <c r="J39" i="1"/>
  <c r="I39" i="1"/>
  <c r="H39" i="1"/>
  <c r="G39" i="1"/>
  <c r="X25" i="1"/>
  <c r="W25" i="1"/>
  <c r="V25" i="1"/>
  <c r="U25" i="1"/>
  <c r="T25" i="1"/>
  <c r="S25" i="1"/>
  <c r="Q25" i="1"/>
  <c r="P25" i="1"/>
  <c r="O25" i="1"/>
  <c r="N25" i="1"/>
  <c r="M25" i="1"/>
  <c r="L25" i="1"/>
  <c r="K25" i="1"/>
  <c r="J25" i="1"/>
  <c r="I25" i="1"/>
  <c r="H25" i="1"/>
  <c r="G25" i="1"/>
  <c r="X17" i="1"/>
  <c r="W17" i="1"/>
  <c r="V17" i="1"/>
  <c r="X15" i="1"/>
  <c r="W15" i="1"/>
  <c r="V15" i="1"/>
  <c r="U15" i="1"/>
  <c r="Q15" i="1"/>
  <c r="M15" i="1"/>
  <c r="U14" i="1"/>
  <c r="M14" i="1"/>
  <c r="F14" i="1"/>
  <c r="E14" i="1"/>
  <c r="F13" i="1"/>
  <c r="E13" i="1"/>
  <c r="F12" i="1"/>
  <c r="E12" i="1"/>
  <c r="F11" i="1"/>
  <c r="E11" i="1"/>
  <c r="F10" i="1"/>
  <c r="E10" i="1"/>
  <c r="F9" i="1"/>
  <c r="E9" i="1"/>
</calcChain>
</file>

<file path=xl/sharedStrings.xml><?xml version="1.0" encoding="utf-8"?>
<sst xmlns="http://schemas.openxmlformats.org/spreadsheetml/2006/main" count="345" uniqueCount="107">
  <si>
    <t xml:space="preserve">Principales indicadores consultados por el público inversionista.  </t>
  </si>
  <si>
    <t>Trimestres -&gt;</t>
  </si>
  <si>
    <t>Años -&gt;</t>
  </si>
  <si>
    <t>*Por verificar con el dato de los equipos. Cálculos propios con los datos trimestrales.</t>
  </si>
  <si>
    <t>Unidad</t>
  </si>
  <si>
    <t>2Q22</t>
  </si>
  <si>
    <t>1Q22</t>
  </si>
  <si>
    <t>4Q21</t>
  </si>
  <si>
    <t>3Q21</t>
  </si>
  <si>
    <t>2Q21</t>
  </si>
  <si>
    <t>1Q21</t>
  </si>
  <si>
    <t>4Q20</t>
  </si>
  <si>
    <t>3Q20</t>
  </si>
  <si>
    <t>2Q20</t>
  </si>
  <si>
    <t>1Q20</t>
  </si>
  <si>
    <t>4Q19</t>
  </si>
  <si>
    <t>3Q19</t>
  </si>
  <si>
    <t>2Q19</t>
  </si>
  <si>
    <t>Explicaciones (Notas)</t>
  </si>
  <si>
    <t>Metas</t>
  </si>
  <si>
    <t>Detalles</t>
  </si>
  <si>
    <t>Dimensión económica / gobernanza</t>
  </si>
  <si>
    <t>Energía generada por tipo de fuente</t>
  </si>
  <si>
    <t>GWh</t>
  </si>
  <si>
    <r>
      <rPr>
        <b/>
        <sz val="8"/>
        <rFont val="Arial"/>
        <family val="2"/>
      </rPr>
      <t>Energía por fuente:</t>
    </r>
    <r>
      <rPr>
        <sz val="8"/>
        <rFont val="Arial"/>
        <family val="2"/>
      </rPr>
      <t xml:space="preserve"> 25% de la capacidad instalada  vendrá de fuentes no convencionales de energía renovable en 2025</t>
    </r>
  </si>
  <si>
    <t>Eólica</t>
  </si>
  <si>
    <t>%</t>
  </si>
  <si>
    <t>El régimen hidrológico favorable durante 2021 impactó positivamente la generación de las plantas con embalse de la Organización presentándose un incremento en la generación de un 31,87% con relación al año anterior. La generación de energía de las pequeñas centrales hidroeléctricas (PCH) a filo de agua (mayores a 10MW) presentó un incremento del 19,42%, mientras que las  PCH filo de agua menores a 10MW un incremento de un 24,06% . La generación de las plantas térmicas disminuyó en la parte correspondiente al Carbón, debido al retiro de la planta de Bahía las Minas, en contraste, se da un incremento en otros rubros de esta tecnología dada la generación obligada de las turbinas de gas y los motores de Cativá por la restricción de transmisión de ETESA en la líneas de 115KV en Colón, Panamá Finalmente la generación eólica tuvo un incremento de 30.65%.</t>
  </si>
  <si>
    <t>Solar fotovoltaica - granjas</t>
  </si>
  <si>
    <t>Solar fotovoltaica - techos</t>
  </si>
  <si>
    <t>Hidráulica</t>
  </si>
  <si>
    <t>Térmica</t>
  </si>
  <si>
    <t>Financiamiento sostenible</t>
  </si>
  <si>
    <t>COP mill.</t>
  </si>
  <si>
    <t xml:space="preserve"> Monto vigente a la fecha | Bonos Verdes (IFC y FDN) para proyectos de energía solar (1er tramo: IBR + 2,70 | 2º tramo: IPC + 3,69%) | Bonos Sostenibles Findeter para proyecto hidro San Andrés 
(Tasa IBR + 1,55%)</t>
  </si>
  <si>
    <t>% miembros independientes en Junta Directiva</t>
  </si>
  <si>
    <t>Mujeres en la JD</t>
  </si>
  <si>
    <t>#</t>
  </si>
  <si>
    <t xml:space="preserve">Porcentaje de proveedores locales </t>
  </si>
  <si>
    <t>Satisfacción de proveedores</t>
  </si>
  <si>
    <t xml:space="preserve"> Med. Anual </t>
  </si>
  <si>
    <t>Med. Anual</t>
  </si>
  <si>
    <t>NA</t>
  </si>
  <si>
    <t>Índice de Experiencia del Cliente - IECe</t>
  </si>
  <si>
    <t xml:space="preserve">Med. Anual </t>
  </si>
  <si>
    <t>84,7</t>
  </si>
  <si>
    <t xml:space="preserve">         NA </t>
  </si>
  <si>
    <t>PQRs</t>
  </si>
  <si>
    <t>En comparación con el año 2020, en 2021 se redujeron las peticiones, quejas y reclamos en Celsia en un 14%, esto es 145.836 PQRs menos. Las quejas por calidad del servicio tuvieron una disminución del 27%, principalmente en el departamento de Tolima donde la quejas bajaron en un 34%, producto de las inversiones en redes y gestión de mantenimiento preventivo. En cuanto a las solicitudes, la disminución fue del 11% como resultado de menos solicitudes de información de los conceptos facturados en Tolima. De otro lado, los reclamos sobre la facturación se incrementaron en un 42% como efecto de la estabilización por el cambio de plataforma comercial en Valle durante el segundo semestre del 2021.</t>
  </si>
  <si>
    <t>Quejas servicio</t>
  </si>
  <si>
    <t>Reclamos facturación</t>
  </si>
  <si>
    <t>Incidentes en ciberseguridad</t>
  </si>
  <si>
    <t>Dimensión social</t>
  </si>
  <si>
    <t>Colaboradores</t>
  </si>
  <si>
    <t>[Se actualizó la serie trimestral para homologar con el cálculo que se hace en la serie anual. Anualmente solo se tenían en cuenta colaboradores directos de la compañía. Trimestralmente se incluían temporales y aprendices.]</t>
  </si>
  <si>
    <r>
      <rPr>
        <b/>
        <sz val="8"/>
        <rFont val="Arial"/>
        <family val="2"/>
      </rPr>
      <t>SST: Indice de Severidad (IS):</t>
    </r>
    <r>
      <rPr>
        <sz val="8"/>
        <rFont val="Arial"/>
        <family val="2"/>
      </rPr>
      <t xml:space="preserve"> 117 en 2020
</t>
    </r>
    <r>
      <rPr>
        <b/>
        <sz val="8"/>
        <rFont val="Arial"/>
        <family val="2"/>
      </rPr>
      <t xml:space="preserve">SST: Indice de Frecuencia (IF): </t>
    </r>
    <r>
      <rPr>
        <sz val="8"/>
        <rFont val="Arial"/>
        <family val="2"/>
      </rPr>
      <t xml:space="preserve">13 en 2020
</t>
    </r>
    <r>
      <rPr>
        <b/>
        <sz val="8"/>
        <rFont val="Arial"/>
        <family val="2"/>
      </rPr>
      <t>SST: Fatalidades colaboradores</t>
    </r>
    <r>
      <rPr>
        <sz val="8"/>
        <rFont val="Arial"/>
        <family val="2"/>
      </rPr>
      <t xml:space="preserve">: 0 
</t>
    </r>
    <r>
      <rPr>
        <b/>
        <sz val="8"/>
        <rFont val="Arial"/>
        <family val="2"/>
      </rPr>
      <t>SST: Fatalidades contratistas:</t>
    </r>
    <r>
      <rPr>
        <sz val="8"/>
        <rFont val="Arial"/>
        <family val="2"/>
      </rPr>
      <t xml:space="preserve"> 0 
</t>
    </r>
  </si>
  <si>
    <t>% mujeres - colaboradores</t>
  </si>
  <si>
    <t>% mujeres - cargos directivos</t>
  </si>
  <si>
    <t>En Celsia estamos convencidos de que la equidad de género es un factor de sostenibilidad, lo cual fue ratificado durante el año 2021 donde la plantilla de colaboradoras pasó de 638 a 681, que corresponde a un incremento de 6,74% respecto al año 2020, fortaleciendo la gestión de activos, los nuevos negocios y la experiencia del cliente. Particularmente, en Centroamérica las cifras muestran una disminución en el número de colaboradoras en los niveles 2, 3 y 5  debido a la desinversión en uno de los negocios de generación térmica.</t>
  </si>
  <si>
    <t>% mujeres - horas de formación</t>
  </si>
  <si>
    <t>SST - Indice severidad accidentes colab. sin fatalidad</t>
  </si>
  <si>
    <t>SST - Índice severidad accidentes con fatalidad</t>
  </si>
  <si>
    <t>ND</t>
  </si>
  <si>
    <t>SST - Indice frecuencia lesiones colab. sin fatalidad</t>
  </si>
  <si>
    <t>-</t>
  </si>
  <si>
    <t xml:space="preserve">SST - Índice frecuencia lesiones colab. con fatalidad </t>
  </si>
  <si>
    <t>SST - Fatalidades colaboradores</t>
  </si>
  <si>
    <t>SST - Fatalidades contratistas</t>
  </si>
  <si>
    <t>En Celsia lamentamos mucho la pérdida de 6 vidas humanas; eventos que pudieron ser prevenidos;  debido a fallas en las decisiones humanas   y la  omisión de  los protocolos de seguridad por parte de los contratistas. Todo los eventos fueron debidamente investigados; donde se identificaron las causas raíces que nos permiten aprender y generar las lecciones aprendidas para ser replicas posteriormente a todos los procesos de la organización. Dada las circunstancias se genero un  plan de choque en colaboración de nuestros consultores externos soportado a través de  los  4 pilares de la cultura YEC ( YEO, IAI, DO, GC), mas  los nuevos retos generados por la pandemia del COVID 19,  integrando elementos cognitivos, comportamentales y sociales que refuercen  nuestra cultura de autocuidado y autocontrol en  el  equipos de Tolima.</t>
  </si>
  <si>
    <t>Monto total inversión social</t>
  </si>
  <si>
    <t xml:space="preserve">La inversión social aumentó de forma general debido a varios aspectos, entre los que resaltamos:
•	Desarrollo de procesos de consultas previas para los nuevos proyectos en Colombia.
•	Desarrollo de varios procesos sociales y proyectos en las comunidades de las diferentes áreas de influencia de nuestros activos en operación y nuevos proyectos, en busca no solo de aportar al desarrollo de los territorios y sus poblaciones, sino también de contribuir en el proceso de reactivación económica y social del país, afectados por la pandemia y las cuarentenas. 
•	Implementación de los acuerdos de consultas protocolizadas en años anteriores, especialmente, en las CH Salvajina y Bajo Anchicayá. 
•	Ejecución de proyectos estratégicos para las comunidades en el marco de los planes de gestión social de los nuevos proyectos. </t>
  </si>
  <si>
    <t>Dimensión ambiental</t>
  </si>
  <si>
    <t>Emisiones absolutas GEI</t>
  </si>
  <si>
    <t>Ton CO2 Eq</t>
  </si>
  <si>
    <t>Para nuestras emisiones alcance 1: Las emisiones de CO2 asociada a la operación y mantenimientos de nuestros activos en el 2021, obtuvimos una reducción del 48% en relación al año 2020
Para nuestras emisiones totales alcance 2: Las emisiones de CO2 asociada a la compra de energía importada de la red y a las pérdidas de transmisión y distribución, tuvimos un incremento del 26% en relación con el año 2020. En gran medida estas emisiones están asociadas a las pérdidas de transmisión y distribución para el Valle y Tolima en el país de Colombia. Por lo anterior no cumplimos con la meta establecida para el año 2021 superándola en un 7,6%.</t>
  </si>
  <si>
    <r>
      <rPr>
        <b/>
        <sz val="8"/>
        <rFont val="Arial"/>
        <family val="2"/>
      </rPr>
      <t xml:space="preserve">Intensidad de emisiones GEI: </t>
    </r>
    <r>
      <rPr>
        <sz val="8"/>
        <rFont val="Arial"/>
        <family val="2"/>
      </rPr>
      <t xml:space="preserve">Reducir el 25% de la intensidad al 2025.  con línea base 2015 - 377 Ton CO2/GWh
</t>
    </r>
    <r>
      <rPr>
        <b/>
        <sz val="8"/>
        <rFont val="Arial"/>
        <family val="2"/>
      </rPr>
      <t>Cantidad de árboles ReverdeC:</t>
    </r>
    <r>
      <rPr>
        <sz val="8"/>
        <rFont val="Arial"/>
        <family val="2"/>
      </rPr>
      <t xml:space="preserve"> 1 millón de árboles al año
</t>
    </r>
    <r>
      <rPr>
        <b/>
        <sz val="8"/>
        <rFont val="Arial"/>
        <family val="2"/>
      </rPr>
      <t>Agua:</t>
    </r>
    <r>
      <rPr>
        <sz val="8"/>
        <rFont val="Arial"/>
        <family val="2"/>
      </rPr>
      <t xml:space="preserve"> Optimizar en 124mm3 la generación hidráulica al 2021
</t>
    </r>
    <r>
      <rPr>
        <b/>
        <sz val="8"/>
        <rFont val="Arial"/>
        <family val="2"/>
      </rPr>
      <t xml:space="preserve">Residuos Sólidos: </t>
    </r>
    <r>
      <rPr>
        <sz val="8"/>
        <rFont val="Arial"/>
        <family val="2"/>
      </rPr>
      <t xml:space="preserve">Aprovechamiento del 100% de residuos reciclables cada año
</t>
    </r>
  </si>
  <si>
    <t xml:space="preserve">Intensidad de las emisiones de GEI </t>
  </si>
  <si>
    <t>Ton CO2eq/GWh</t>
  </si>
  <si>
    <t>Cantidad árboles sembrados en el período ReverdeC</t>
  </si>
  <si>
    <t xml:space="preserve">En este último trimestre del año se elevó el número de árboles sembrados en comparación al año anterior, debido a que para el caso del Valle del Cauca la corporación ambiental realizó entrega de gran parte del material vegetal para materializar el convenio vigente con Celsia y para el caso del departamento del Tolima los árboles en vivero alcanzaron la altura adecuada para ser llevados a campo. Finalmente, en esta cifra se encuentran sumados los árboles de nuestros aliados como fundación grupo argos y gobernación del Tolima. </t>
  </si>
  <si>
    <t>Total árboles sembrados a la fecha ReverdeC</t>
  </si>
  <si>
    <t>Consumo energía fuentes no renovables</t>
  </si>
  <si>
    <t xml:space="preserve">Durante 2021 Celsia tuvo una reducción en el consumo general de energía. Sin embargo, en Centroamérica, la generación de energía térmica tuvo un operación normal en referencia al 2019 correspondiente al uso del bunker y Diésel; referente al 2020 la operación tuvo un incremento dada que la central es de respaldo para el sistema eléctrico panameño, teniendo una operación mas prolongada.  Adicionalmente, cabe resalta que la operación con el combustible fósil - Carbón dejo de operar para la central térmica Complejo Térmico Colon. </t>
  </si>
  <si>
    <t>Carbón</t>
  </si>
  <si>
    <t>Ton</t>
  </si>
  <si>
    <t>Gas Natural</t>
  </si>
  <si>
    <t>m3</t>
  </si>
  <si>
    <t>GNL</t>
  </si>
  <si>
    <t>Bunker</t>
  </si>
  <si>
    <t>Gal</t>
  </si>
  <si>
    <t>Diesel</t>
  </si>
  <si>
    <t xml:space="preserve">Bonos reducción emisiones vendidos </t>
  </si>
  <si>
    <t>Ton CO2eq</t>
  </si>
  <si>
    <t>Actualmente se tiene una cantidad importante de bonos que se están comercializando en 2022.  En 2021 y 2020 no se presentaron oportunidades comerciales atractivas para transarlos.</t>
  </si>
  <si>
    <t>*Notas explicativas en informe trimestral de resultados.</t>
  </si>
  <si>
    <t>Vínculos de interés</t>
  </si>
  <si>
    <t xml:space="preserve"> </t>
  </si>
  <si>
    <t>Dashboard ESG</t>
  </si>
  <si>
    <t>https://app.powerbi.com/view?r=eyJrIjoiMjg3NDc0NzEtNDE3ZS00MTM2LWE4N2MtNTEzMmI0YzZkZDUzIiwidCI6ImRmMDJiYWRiLWEyZDMtNGE5OS1hOWRiLTRmZWMzNjdmM2ZhMSIsImMiOjR9</t>
  </si>
  <si>
    <t>Reportes integrados</t>
  </si>
  <si>
    <t>https://www.celsia.com/es/quienes-somos/sostenibilidad/reportes/</t>
  </si>
  <si>
    <t>Metas socioambientales - año base 2015</t>
  </si>
  <si>
    <t>https://www.celsia.com/es/quienes-somos/sostenibilidad/metas-socioambientales/</t>
  </si>
  <si>
    <t>Políticas y prácticas de sostenibilidad</t>
  </si>
  <si>
    <t>https://www.celsia.com/es/quienes-somos/gobierno-corporativo-celsia/</t>
  </si>
  <si>
    <t>Reconocimientos</t>
  </si>
  <si>
    <t>https://www.celsia.com/wp-content/uploads/2022/02/20220223-Premios-y-Reconocimientos-2021.pdf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</si>
</sst>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0_-;\-* #,##0.0_-;_-* &quot;-&quot;_-;_-@_-"/>
    <numFmt numFmtId="165" formatCode="0.0%"/>
  </numFmts>
  <fonts count="7" x14ac:knownFonts="1">
    <font>
      <sz val="11"/>
      <color theme="1"/>
      <name val="Calibri"/>
      <family val="2"/>
      <scheme val="minor"/>
    </font>
    <font>
      <sz val="11"/>
      <color theme="1"/>
      <name val="Calibri"/>
      <family val="2"/>
      <scheme val="minor"/>
    </font>
    <font>
      <u/>
      <sz val="11"/>
      <color theme="10"/>
      <name val="Calibri"/>
      <family val="2"/>
      <scheme val="minor"/>
    </font>
    <font>
      <sz val="8"/>
      <name val="Arial"/>
      <family val="2"/>
    </font>
    <font>
      <b/>
      <sz val="8"/>
      <name val="Arial"/>
      <family val="2"/>
    </font>
    <font>
      <u/>
      <sz val="8"/>
      <name val="Arial"/>
      <family val="2"/>
    </font>
    <font>
      <u/>
      <sz val="8"/>
      <color theme="10"/>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81">
    <xf numFmtId="0" fontId="0" fillId="0" borderId="0" xfId="0"/>
    <xf numFmtId="0" fontId="3" fillId="0" borderId="0" xfId="0" applyFont="1" applyAlignment="1">
      <alignment horizontal="left" vertical="top"/>
    </xf>
    <xf numFmtId="0" fontId="3" fillId="0" borderId="0" xfId="0" applyFont="1" applyAlignment="1">
      <alignment horizontal="center" vertical="top" wrapText="1"/>
    </xf>
    <xf numFmtId="0" fontId="3" fillId="0" borderId="0" xfId="0" applyFont="1" applyAlignment="1">
      <alignment horizontal="left" vertical="top" wrapText="1"/>
    </xf>
    <xf numFmtId="164" fontId="3" fillId="0" borderId="0" xfId="2" applyNumberFormat="1" applyFont="1" applyFill="1" applyAlignment="1">
      <alignment horizontal="right" vertical="top" wrapText="1"/>
    </xf>
    <xf numFmtId="164" fontId="3" fillId="0" borderId="0" xfId="2" applyNumberFormat="1" applyFont="1" applyAlignment="1">
      <alignment horizontal="right" vertical="top" wrapText="1"/>
    </xf>
    <xf numFmtId="0" fontId="3" fillId="0" borderId="0" xfId="0" applyFont="1" applyAlignment="1">
      <alignment horizontal="right" vertical="top" wrapText="1"/>
    </xf>
    <xf numFmtId="41" fontId="3" fillId="0" borderId="0" xfId="2" applyFont="1" applyAlignment="1">
      <alignment horizontal="right" vertical="top" wrapText="1"/>
    </xf>
    <xf numFmtId="164" fontId="3" fillId="0" borderId="0" xfId="2" applyNumberFormat="1" applyFont="1" applyFill="1" applyAlignment="1">
      <alignment horizontal="left" vertical="top"/>
    </xf>
    <xf numFmtId="0" fontId="3" fillId="0" borderId="0" xfId="2" applyNumberFormat="1" applyFont="1" applyFill="1" applyAlignment="1">
      <alignment horizontal="right" vertical="top" wrapText="1"/>
    </xf>
    <xf numFmtId="0" fontId="3" fillId="0" borderId="0" xfId="2" applyNumberFormat="1" applyFont="1" applyAlignment="1">
      <alignment horizontal="right" vertical="top" wrapText="1"/>
    </xf>
    <xf numFmtId="41" fontId="3" fillId="0" borderId="0" xfId="0" applyNumberFormat="1" applyFont="1" applyAlignment="1">
      <alignment horizontal="left" vertical="top" wrapText="1"/>
    </xf>
    <xf numFmtId="41" fontId="3" fillId="0" borderId="0" xfId="0" applyNumberFormat="1" applyFont="1" applyAlignment="1">
      <alignment horizontal="center" vertical="top" wrapText="1"/>
    </xf>
    <xf numFmtId="41" fontId="3" fillId="0" borderId="0" xfId="2" applyFont="1" applyFill="1" applyAlignment="1">
      <alignment horizontal="right" vertical="top" wrapText="1"/>
    </xf>
    <xf numFmtId="41" fontId="3" fillId="0" borderId="0" xfId="0" applyNumberFormat="1" applyFont="1" applyAlignment="1">
      <alignment horizontal="right" vertical="top" wrapText="1"/>
    </xf>
    <xf numFmtId="0" fontId="4"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Border="1" applyAlignment="1">
      <alignment horizontal="center" vertical="center" wrapText="1"/>
    </xf>
    <xf numFmtId="41" fontId="4" fillId="0" borderId="0" xfId="2" applyFont="1" applyBorder="1" applyAlignment="1">
      <alignment horizontal="center" vertical="center" wrapText="1"/>
    </xf>
    <xf numFmtId="41" fontId="4" fillId="0" borderId="1" xfId="2" applyFont="1" applyBorder="1" applyAlignment="1">
      <alignment horizontal="center" vertical="center" wrapText="1"/>
    </xf>
    <xf numFmtId="0" fontId="4" fillId="0" borderId="0" xfId="0" applyFont="1" applyAlignment="1">
      <alignment horizontal="left" vertical="top" wrapText="1"/>
    </xf>
    <xf numFmtId="0" fontId="3" fillId="0" borderId="0" xfId="0" applyFont="1" applyAlignment="1">
      <alignment horizontal="right" vertical="center" wrapText="1"/>
    </xf>
    <xf numFmtId="0" fontId="3" fillId="0" borderId="0" xfId="0" applyFont="1" applyAlignment="1">
      <alignment vertical="center" wrapText="1"/>
    </xf>
    <xf numFmtId="41" fontId="3" fillId="0" borderId="0" xfId="0" applyNumberFormat="1" applyFont="1" applyAlignment="1">
      <alignment horizontal="center" vertical="center" wrapText="1"/>
    </xf>
    <xf numFmtId="41" fontId="3" fillId="0" borderId="0" xfId="2" applyFont="1" applyFill="1" applyAlignment="1">
      <alignment horizontal="right" wrapText="1"/>
    </xf>
    <xf numFmtId="41" fontId="3" fillId="0" borderId="0" xfId="2" applyFont="1" applyAlignment="1">
      <alignment horizontal="right" wrapText="1"/>
    </xf>
    <xf numFmtId="41" fontId="3" fillId="0" borderId="0" xfId="2" applyFont="1" applyAlignment="1">
      <alignment horizontal="right" vertical="center" wrapText="1"/>
    </xf>
    <xf numFmtId="0" fontId="3" fillId="0" borderId="0" xfId="0" applyFont="1" applyAlignment="1">
      <alignment horizontal="left" vertical="top" wrapText="1"/>
    </xf>
    <xf numFmtId="41" fontId="3" fillId="0" borderId="0" xfId="3" applyNumberFormat="1" applyFont="1" applyAlignment="1">
      <alignment horizontal="right" vertical="top" wrapText="1"/>
    </xf>
    <xf numFmtId="165" fontId="3" fillId="0" borderId="0" xfId="3" applyNumberFormat="1" applyFont="1" applyAlignment="1">
      <alignment horizontal="left" vertical="center" wrapText="1" indent="2"/>
    </xf>
    <xf numFmtId="165" fontId="3" fillId="0" borderId="0" xfId="3" applyNumberFormat="1" applyFont="1" applyAlignment="1">
      <alignment horizontal="center" vertical="center" wrapText="1"/>
    </xf>
    <xf numFmtId="165" fontId="3" fillId="0" borderId="0" xfId="3" applyNumberFormat="1" applyFont="1" applyAlignment="1">
      <alignment horizontal="left" vertical="top" wrapText="1"/>
    </xf>
    <xf numFmtId="165" fontId="3" fillId="0" borderId="0" xfId="3" applyNumberFormat="1" applyFont="1" applyFill="1" applyAlignment="1">
      <alignment horizontal="right" wrapText="1"/>
    </xf>
    <xf numFmtId="165" fontId="3" fillId="0" borderId="0" xfId="3" applyNumberFormat="1" applyFont="1" applyAlignment="1">
      <alignment horizontal="right" wrapText="1"/>
    </xf>
    <xf numFmtId="165" fontId="3" fillId="0" borderId="0" xfId="3" applyNumberFormat="1" applyFont="1" applyAlignment="1">
      <alignment horizontal="right" vertical="top" wrapText="1"/>
    </xf>
    <xf numFmtId="165" fontId="3" fillId="0" borderId="0" xfId="3" applyNumberFormat="1" applyFont="1" applyAlignment="1">
      <alignment horizontal="right" vertical="center" wrapText="1"/>
    </xf>
    <xf numFmtId="165" fontId="3" fillId="0" borderId="0" xfId="3" applyNumberFormat="1" applyFont="1" applyBorder="1" applyAlignment="1">
      <alignment horizontal="left" vertical="top" wrapText="1"/>
    </xf>
    <xf numFmtId="165" fontId="3" fillId="0" borderId="0" xfId="3" applyNumberFormat="1" applyFont="1" applyAlignment="1">
      <alignment vertical="center" wrapText="1"/>
    </xf>
    <xf numFmtId="0" fontId="3" fillId="0" borderId="0" xfId="0" applyFont="1" applyAlignment="1">
      <alignment horizontal="left" vertical="center" wrapText="1" indent="2"/>
    </xf>
    <xf numFmtId="0" fontId="3" fillId="0" borderId="0" xfId="0" applyFont="1" applyAlignment="1">
      <alignment horizontal="center" vertical="center" wrapText="1"/>
    </xf>
    <xf numFmtId="9" fontId="3" fillId="0" borderId="0" xfId="3" applyFont="1" applyFill="1" applyAlignment="1">
      <alignment horizontal="right" wrapText="1"/>
    </xf>
    <xf numFmtId="9" fontId="3" fillId="0" borderId="0" xfId="3" applyFont="1" applyAlignment="1">
      <alignment horizontal="right" wrapText="1"/>
    </xf>
    <xf numFmtId="9" fontId="3" fillId="0" borderId="0" xfId="3" applyFont="1" applyAlignment="1">
      <alignment horizontal="right" vertical="center" wrapText="1"/>
    </xf>
    <xf numFmtId="10" fontId="3" fillId="0" borderId="0" xfId="3" applyNumberFormat="1" applyFont="1" applyAlignment="1">
      <alignment horizontal="right" vertical="top" wrapText="1"/>
    </xf>
    <xf numFmtId="41" fontId="3" fillId="0" borderId="0" xfId="0" applyNumberFormat="1" applyFont="1" applyAlignment="1">
      <alignment vertical="center" wrapText="1"/>
    </xf>
    <xf numFmtId="9" fontId="3" fillId="0" borderId="0" xfId="3" applyFont="1" applyAlignment="1">
      <alignment vertical="center" wrapText="1"/>
    </xf>
    <xf numFmtId="41" fontId="3" fillId="0" borderId="0" xfId="2" applyFont="1" applyAlignment="1">
      <alignment horizontal="center" vertical="center" wrapText="1"/>
    </xf>
    <xf numFmtId="41" fontId="3" fillId="0" borderId="0" xfId="2" applyFont="1" applyAlignment="1">
      <alignment horizontal="left" vertical="top" wrapText="1"/>
    </xf>
    <xf numFmtId="41" fontId="3" fillId="0" borderId="0" xfId="2" applyFont="1" applyAlignment="1">
      <alignment vertical="center" wrapText="1"/>
    </xf>
    <xf numFmtId="9" fontId="3" fillId="0" borderId="0" xfId="3" applyFont="1" applyAlignment="1">
      <alignment horizontal="center" vertical="center" wrapText="1"/>
    </xf>
    <xf numFmtId="9" fontId="3" fillId="0" borderId="0" xfId="3" applyFont="1" applyAlignment="1">
      <alignment horizontal="left" vertical="top" wrapText="1"/>
    </xf>
    <xf numFmtId="43" fontId="3" fillId="0" borderId="0" xfId="1" applyFont="1" applyAlignment="1">
      <alignment horizontal="right" vertical="center" wrapText="1"/>
    </xf>
    <xf numFmtId="9" fontId="3" fillId="0" borderId="0" xfId="3" applyFont="1" applyBorder="1" applyAlignment="1">
      <alignment horizontal="left" vertical="top" wrapText="1"/>
    </xf>
    <xf numFmtId="9" fontId="3" fillId="0" borderId="0" xfId="3" applyFont="1" applyAlignment="1">
      <alignment horizontal="right" vertical="top" wrapText="1"/>
    </xf>
    <xf numFmtId="164" fontId="3" fillId="0" borderId="0" xfId="2" applyNumberFormat="1" applyFont="1" applyFill="1" applyAlignment="1">
      <alignment horizontal="right" wrapText="1"/>
    </xf>
    <xf numFmtId="164" fontId="3" fillId="0" borderId="0" xfId="2" applyNumberFormat="1" applyFont="1" applyAlignment="1">
      <alignment horizontal="right" wrapText="1"/>
    </xf>
    <xf numFmtId="164" fontId="3" fillId="0" borderId="0" xfId="2" applyNumberFormat="1" applyFont="1" applyAlignment="1">
      <alignment vertical="center" wrapText="1"/>
    </xf>
    <xf numFmtId="164" fontId="3" fillId="0" borderId="0" xfId="2" applyNumberFormat="1" applyFont="1" applyAlignment="1">
      <alignment horizontal="right" vertical="center" wrapText="1"/>
    </xf>
    <xf numFmtId="3" fontId="3" fillId="0" borderId="0" xfId="2" applyNumberFormat="1" applyFont="1" applyFill="1" applyAlignment="1">
      <alignment horizontal="right" wrapText="1"/>
    </xf>
    <xf numFmtId="3" fontId="3" fillId="0" borderId="0" xfId="2" applyNumberFormat="1" applyFont="1" applyAlignment="1">
      <alignment horizontal="right" wrapText="1"/>
    </xf>
    <xf numFmtId="3" fontId="3" fillId="0" borderId="0" xfId="2" applyNumberFormat="1" applyFont="1" applyAlignment="1">
      <alignment vertical="center" wrapText="1"/>
    </xf>
    <xf numFmtId="3" fontId="3" fillId="0" borderId="0" xfId="2" applyNumberFormat="1" applyFont="1" applyAlignment="1">
      <alignment horizontal="right" vertical="center" wrapText="1"/>
    </xf>
    <xf numFmtId="3" fontId="3" fillId="0" borderId="0" xfId="2" applyNumberFormat="1" applyFont="1" applyAlignment="1">
      <alignment horizontal="right" vertical="top" wrapText="1"/>
    </xf>
    <xf numFmtId="9" fontId="3" fillId="0" borderId="0" xfId="2" applyNumberFormat="1" applyFont="1" applyAlignment="1">
      <alignment horizontal="right" vertical="center" wrapText="1"/>
    </xf>
    <xf numFmtId="9" fontId="3" fillId="0" borderId="0" xfId="2" applyNumberFormat="1" applyFont="1" applyFill="1" applyAlignment="1">
      <alignment horizontal="right" wrapText="1"/>
    </xf>
    <xf numFmtId="9" fontId="3" fillId="0" borderId="0" xfId="2" applyNumberFormat="1" applyFont="1" applyAlignment="1">
      <alignment horizontal="right" wrapText="1"/>
    </xf>
    <xf numFmtId="41" fontId="3" fillId="0" borderId="0" xfId="2" applyFont="1" applyAlignment="1">
      <alignment vertical="top" wrapText="1"/>
    </xf>
    <xf numFmtId="41" fontId="3" fillId="0" borderId="0" xfId="2" applyFont="1" applyBorder="1" applyAlignment="1">
      <alignment horizontal="left" vertical="top" wrapText="1"/>
    </xf>
    <xf numFmtId="0" fontId="5" fillId="0" borderId="0" xfId="0" applyFont="1" applyAlignment="1">
      <alignment vertical="center" wrapText="1"/>
    </xf>
    <xf numFmtId="0" fontId="3" fillId="0" borderId="0" xfId="0" applyFont="1" applyAlignment="1">
      <alignment vertical="top" wrapText="1"/>
    </xf>
    <xf numFmtId="0" fontId="4"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164" fontId="3" fillId="0" borderId="1" xfId="2" applyNumberFormat="1" applyFont="1" applyFill="1" applyBorder="1" applyAlignment="1">
      <alignment horizontal="right" vertical="top" wrapText="1"/>
    </xf>
    <xf numFmtId="164" fontId="3" fillId="0" borderId="1" xfId="2" applyNumberFormat="1" applyFont="1" applyBorder="1" applyAlignment="1">
      <alignment horizontal="right" vertical="top" wrapText="1"/>
    </xf>
    <xf numFmtId="0" fontId="3" fillId="0" borderId="1" xfId="0" applyFont="1" applyBorder="1" applyAlignment="1">
      <alignment horizontal="right" vertical="top" wrapText="1"/>
    </xf>
    <xf numFmtId="41" fontId="3" fillId="0" borderId="1" xfId="2" applyFont="1" applyBorder="1" applyAlignment="1">
      <alignment horizontal="right" vertical="top" wrapText="1"/>
    </xf>
    <xf numFmtId="0" fontId="2" fillId="0" borderId="0" xfId="4"/>
    <xf numFmtId="0" fontId="6" fillId="0" borderId="0" xfId="4" applyFont="1"/>
  </cellXfs>
  <cellStyles count="5">
    <cellStyle name="Hipervínculo" xfId="4" builtinId="8"/>
    <cellStyle name="Millares" xfId="1" builtinId="3"/>
    <cellStyle name="Millares [0]" xfId="2" builtinId="6"/>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it%20de%20Valoraci&#243;n%20Celsia%20ESG%2020220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CNAPA121\APACONTABBCN\SOCIET\Anexos\anex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itan\S_Reuniones\HOME\MESACON\AUXILIAR%20OPERATIVO%20DIVISAS\CONTAB%20MANUALES\Swap%20Fanalca%20revis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CCIONES/simesa/JUNTA/NORMAIS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is%20Documentos%201\USUARIOS\ARCHIVOS\EXCEL\Invergp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windows\TEMP\PRESU98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fmdepcd1\Fvadmfid\WINDOWS\TEMP\Accionistas%20por%20Grupos%20a%20Jul%2023-99.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orksheet%20in%208540%20Cuentas%20de%20orden%20-%20Cedula%20sumaria%20y%20prueba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ACCIONES/simesa/JUNTA/LIQUIDA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EFF Consolidados"/>
      <sheetName val="EEFF por seg. y cía"/>
      <sheetName val="Flujo de Efectivo"/>
      <sheetName val="Anexos Fros"/>
      <sheetName val="Anexos Ops. PxQ"/>
      <sheetName val="ESG"/>
      <sheetName val="DES activos"/>
      <sheetName val="DES Proyectos"/>
      <sheetName val="DES Contratos CA"/>
      <sheetName val="DES Ing. OR"/>
      <sheetName val="FAQs"/>
      <sheetName val="Fuentes info Col"/>
      <sheetName val="Fuentes info CA"/>
      <sheetName val="EEFF anteriores - Colgaap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
      <sheetName val="IMPUESTO (2)"/>
      <sheetName val="CARTERA "/>
      <sheetName val="Moneda Extr."/>
      <sheetName val="Sdo.Empres.Grupo."/>
      <sheetName val="Fonpe"/>
      <sheetName val="Prov.Riesg.Gtos."/>
      <sheetName val="Dif.Cambio"/>
      <sheetName val="IMPUESTO"/>
      <sheetName val="Ant.y Dif."/>
      <sheetName val="SINTESIS"/>
      <sheetName val="Hoja1"/>
      <sheetName val="Indicadores"/>
      <sheetName val="IMPUESTO_(2)"/>
      <sheetName val="CARTERA_"/>
      <sheetName val="Moneda_Extr_"/>
      <sheetName val="Sdo_Empres_Grupo_"/>
      <sheetName val="Prov_Riesg_Gtos_"/>
      <sheetName val="Dif_Cambio"/>
      <sheetName val="Ant_y_Dif_"/>
      <sheetName val="Listas"/>
      <sheetName val="JUNIO MICOL Pago"/>
      <sheetName val="Precios (2)"/>
      <sheetName val="Precios NE"/>
      <sheetName val="Factura"/>
      <sheetName val="Precios"/>
      <sheetName val="Toma de Relectura Sin Soporte F"/>
      <sheetName val="Multiservicios MI-MS"/>
      <sheetName val="Multiservicios NS"/>
      <sheetName val="Ctos del Plan 2019"/>
      <sheetName val="Imputación 2019"/>
      <sheetName val="Lista Cheque facturacion"/>
      <sheetName val="Prom Dia"/>
      <sheetName val="Act x OS"/>
      <sheetName val="A3"/>
      <sheetName val="Plan1"/>
      <sheetName val="Intragrupo MIN"/>
      <sheetName val="Prefactura Montaje "/>
      <sheetName val="COP 10% Equipos EM DAP"/>
      <sheetName val="USD 10% Equipos EM DAP"/>
      <sheetName val="COP 20% Scada ING DET"/>
      <sheetName val="USD 20% Scada ING DET"/>
      <sheetName val="COP 5% Equipos EM Inicio Mont"/>
      <sheetName val="USD 5% Equipos EM Inicio Mont"/>
      <sheetName val="Resumen"/>
      <sheetName val="2019 10 Acta 8 EEM"/>
      <sheetName val="2019 10 Acta 1 EEM Mon"/>
      <sheetName val="HE"/>
      <sheetName val="Ejecutado (Monedas)"/>
      <sheetName val="2018 10 Acta 3"/>
      <sheetName val="2018 09 Acta 2"/>
      <sheetName val="2018 06 Acta 1"/>
      <sheetName val="Equipos"/>
      <sheetName val="Pre-factura Sum"/>
      <sheetName val="Pre-factura OC y Mon"/>
      <sheetName val="2019 11 Acta 08"/>
      <sheetName val="Acta Parcial No.13 (OC-MEM)"/>
    </sheetNames>
    <sheetDataSet>
      <sheetData sheetId="0" refreshError="1">
        <row r="12">
          <cell r="D12" t="str">
            <v>Ajuste diferencias de cambio operaciones con Argentina (Vto. 2000)</v>
          </cell>
        </row>
        <row r="13">
          <cell r="B13">
            <v>550</v>
          </cell>
          <cell r="D13" t="str">
            <v>GASTOS FINANCIEROS</v>
          </cell>
          <cell r="F13" t="str">
            <v>DEUDA FINANCIERA L/P ( Caixa )</v>
          </cell>
          <cell r="G13">
            <v>275</v>
          </cell>
        </row>
        <row r="14">
          <cell r="F14" t="str">
            <v>DEUDA FINANCIERA L/P ( R.I.F. )</v>
          </cell>
          <cell r="G14">
            <v>275</v>
          </cell>
        </row>
        <row r="16">
          <cell r="D16" t="str">
            <v>Ajuste diferencias de cambio operaciones con Colombia, Argentina, Brasil (Vto. 2005)</v>
          </cell>
        </row>
        <row r="17">
          <cell r="B17">
            <v>3307.4</v>
          </cell>
          <cell r="D17" t="str">
            <v>GASTOS FINANCIEROS</v>
          </cell>
          <cell r="F17" t="str">
            <v>DEUDA FINANCIERA L/P ( Caixa )</v>
          </cell>
          <cell r="G17">
            <v>3307.4</v>
          </cell>
        </row>
        <row r="18">
          <cell r="D18" t="str">
            <v>Argentina</v>
          </cell>
          <cell r="E18">
            <v>273.39999999999998</v>
          </cell>
        </row>
        <row r="19">
          <cell r="D19" t="str">
            <v>Brasil</v>
          </cell>
          <cell r="E19">
            <v>1911</v>
          </cell>
        </row>
        <row r="20">
          <cell r="D20" t="str">
            <v>Colombia</v>
          </cell>
          <cell r="E20">
            <v>1100.5</v>
          </cell>
        </row>
        <row r="21">
          <cell r="D21" t="str">
            <v>Resto</v>
          </cell>
          <cell r="E21">
            <v>22.5</v>
          </cell>
        </row>
        <row r="23">
          <cell r="D23" t="str">
            <v>Ajuste diferencias de cambio operaciones con México (Vto. 2000)</v>
          </cell>
        </row>
        <row r="24">
          <cell r="B24">
            <v>280.60000000000002</v>
          </cell>
          <cell r="D24" t="str">
            <v>GASTOS FINANCIEROS</v>
          </cell>
          <cell r="F24" t="str">
            <v>DEUDA FINANCIERA L/P ( BBV )</v>
          </cell>
          <cell r="G24">
            <v>280.60000000000002</v>
          </cell>
        </row>
        <row r="26">
          <cell r="D26" t="str">
            <v>Ajuste créditos formalizados en descubierto</v>
          </cell>
        </row>
        <row r="27">
          <cell r="B27">
            <v>32000</v>
          </cell>
          <cell r="D27" t="str">
            <v>TESORERÍA</v>
          </cell>
          <cell r="F27" t="str">
            <v>DEUDA FINANCIERA LARGO PLAZO</v>
          </cell>
          <cell r="G27">
            <v>32000</v>
          </cell>
        </row>
        <row r="29">
          <cell r="D29" t="str">
            <v xml:space="preserve">Ajuste ingresos por instalaciones financiadas </v>
          </cell>
        </row>
        <row r="30">
          <cell r="B30">
            <v>1153.672</v>
          </cell>
          <cell r="D30" t="str">
            <v>DEUDORES</v>
          </cell>
          <cell r="F30" t="str">
            <v>OTRAS VENTAS</v>
          </cell>
          <cell r="G30">
            <v>1153.672</v>
          </cell>
        </row>
      </sheetData>
      <sheetData sheetId="1" refreshError="1"/>
      <sheetData sheetId="2" refreshError="1"/>
      <sheetData sheetId="3" refreshError="1"/>
      <sheetData sheetId="4" refreshError="1">
        <row r="6">
          <cell r="A6" t="str">
            <v xml:space="preserve"> AG. EN. HOSPITAL GERMANS TRIAS I PUJOL</v>
          </cell>
        </row>
        <row r="7">
          <cell r="A7" t="str">
            <v xml:space="preserve"> AG. EN.C.S.U. BELLVITGE A.I.E.</v>
          </cell>
        </row>
        <row r="8">
          <cell r="A8" t="str">
            <v xml:space="preserve"> AG.EN.HOSP. ARNAU DE VILANOVA, A.I.E.</v>
          </cell>
        </row>
        <row r="9">
          <cell r="A9" t="str">
            <v xml:space="preserve"> AG.EN.HOSP. CIUT. SANIT. VALL D'HEBRON, A.I.E.</v>
          </cell>
        </row>
        <row r="10">
          <cell r="A10" t="str">
            <v xml:space="preserve"> AG.EN.HOSP. GENERAL GRANOLLERS, A.I.E.</v>
          </cell>
        </row>
        <row r="11">
          <cell r="A11" t="str">
            <v xml:space="preserve"> AG.EN.HOSP. JOAN XXIII, A.I.E.</v>
          </cell>
        </row>
        <row r="12">
          <cell r="A12" t="str">
            <v xml:space="preserve"> AG.EN.HOSP. JOSEP TRUETA, A.I.E.</v>
          </cell>
        </row>
        <row r="13">
          <cell r="A13" t="str">
            <v xml:space="preserve"> AG.EN.HOSP. RESIDENCIA SANT CAMIL, A.I.E.</v>
          </cell>
        </row>
        <row r="14">
          <cell r="A14" t="str">
            <v xml:space="preserve"> CEG RIO, S.A. (RIOGAS)</v>
          </cell>
        </row>
        <row r="15">
          <cell r="A15" t="str">
            <v xml:space="preserve"> CÍA. AUXILIAR DE INDUSTRIAS VARIAS, S.A.</v>
          </cell>
        </row>
        <row r="16">
          <cell r="A16" t="str">
            <v xml:space="preserve"> COMPANHIA DISTRIB. DE GAS DO RIO DE JANEIRO </v>
          </cell>
        </row>
        <row r="17">
          <cell r="A17" t="str">
            <v xml:space="preserve"> COMPAÑÍA ESPAÑOLA DE GAS, S.A.</v>
          </cell>
        </row>
        <row r="18">
          <cell r="A18" t="str">
            <v xml:space="preserve"> DESARROLLO DEL CABLE S.A.</v>
          </cell>
        </row>
        <row r="19">
          <cell r="A19" t="str">
            <v xml:space="preserve"> ENAGAS</v>
          </cell>
        </row>
        <row r="20">
          <cell r="A20" t="str">
            <v xml:space="preserve"> EQUIPOS Y SERVICIOS, S.A.</v>
          </cell>
        </row>
        <row r="21">
          <cell r="A21" t="str">
            <v xml:space="preserve"> FUNDACIÓ CATALANA DE GAS</v>
          </cell>
        </row>
        <row r="22">
          <cell r="A22" t="str">
            <v xml:space="preserve"> GAS ANDALUCÍA, S.A.</v>
          </cell>
        </row>
        <row r="23">
          <cell r="A23" t="str">
            <v xml:space="preserve"> GAS CASTILLA LA MANCHA, S.A.</v>
          </cell>
        </row>
        <row r="24">
          <cell r="A24" t="str">
            <v xml:space="preserve"> GAS EUSKADI, S.A.</v>
          </cell>
        </row>
        <row r="25">
          <cell r="A25" t="str">
            <v xml:space="preserve"> GAS GALICIA, SDG, S.A.</v>
          </cell>
        </row>
        <row r="26">
          <cell r="A26" t="str">
            <v xml:space="preserve"> GAS NATURAL APROVISIONAMIENTOS,  S.A.</v>
          </cell>
        </row>
        <row r="27">
          <cell r="A27" t="str">
            <v xml:space="preserve"> GAS NATURAL BAN, S.A.</v>
          </cell>
        </row>
        <row r="28">
          <cell r="A28" t="str">
            <v xml:space="preserve"> GAS NATURAL CANTABRIA SDG S.A.</v>
          </cell>
        </row>
        <row r="29">
          <cell r="A29" t="str">
            <v xml:space="preserve"> GAS NATURAL CASTILLA-LEÓN, S.A.</v>
          </cell>
        </row>
        <row r="30">
          <cell r="A30" t="str">
            <v xml:space="preserve"> GAS NATURAL COLOMBIA, S.A.</v>
          </cell>
        </row>
        <row r="31">
          <cell r="A31" t="str">
            <v xml:space="preserve"> GAS NATURAL COMERCIALIZADORA S.A.</v>
          </cell>
        </row>
        <row r="32">
          <cell r="A32" t="str">
            <v xml:space="preserve"> GAS NATURAL ELECTRICIDAD SDG S.A.</v>
          </cell>
        </row>
        <row r="33">
          <cell r="A33" t="str">
            <v xml:space="preserve"> GAS NATURAL EXTREMADURA, S.A.</v>
          </cell>
        </row>
        <row r="34">
          <cell r="A34" t="str">
            <v xml:space="preserve"> GAS NATURAL FINANCE B.V.</v>
          </cell>
        </row>
        <row r="35">
          <cell r="A35" t="str">
            <v xml:space="preserve"> GAS NATURAL INFORMÁTICA, S.A.</v>
          </cell>
        </row>
        <row r="36">
          <cell r="A36" t="str">
            <v xml:space="preserve"> GAS NATURAL INTERNACIONAL SDG, S.A.</v>
          </cell>
        </row>
        <row r="37">
          <cell r="A37" t="str">
            <v xml:space="preserve"> GAS NATURAL LA CORUÑA, S.A.</v>
          </cell>
        </row>
        <row r="38">
          <cell r="A38" t="str">
            <v xml:space="preserve"> GAS NATURAL LATINOAMERICANA, S.A.</v>
          </cell>
        </row>
        <row r="39">
          <cell r="A39" t="str">
            <v xml:space="preserve"> GAS NATURAL MEXICO, S.A. DE C.V.</v>
          </cell>
        </row>
        <row r="40">
          <cell r="A40" t="str">
            <v xml:space="preserve"> GAS NATURAL MURCIA SDG S.A.</v>
          </cell>
        </row>
        <row r="41">
          <cell r="A41" t="str">
            <v xml:space="preserve"> GAS NATURAL S.A. ESP.</v>
          </cell>
        </row>
        <row r="42">
          <cell r="A42" t="str">
            <v xml:space="preserve"> GAS NATUREL GESTION</v>
          </cell>
        </row>
        <row r="43">
          <cell r="A43" t="str">
            <v xml:space="preserve"> GAS NATURAL SERVICIOS SDG, S.A.</v>
          </cell>
        </row>
        <row r="44">
          <cell r="A44" t="str">
            <v xml:space="preserve"> GAS NAVARRA, S.A.</v>
          </cell>
        </row>
        <row r="45">
          <cell r="A45" t="str">
            <v xml:space="preserve"> GAS RIOJA, S.A.</v>
          </cell>
        </row>
        <row r="46">
          <cell r="A46" t="str">
            <v xml:space="preserve"> GASODUCTO AL-ANDALUS,S.A.</v>
          </cell>
        </row>
        <row r="47">
          <cell r="A47" t="str">
            <v xml:space="preserve"> GASODUCTO EXTREMADURA,S.A.</v>
          </cell>
        </row>
        <row r="48">
          <cell r="A48" t="str">
            <v xml:space="preserve"> GASORIENTE S.A. E.S.P.</v>
          </cell>
        </row>
        <row r="49">
          <cell r="A49" t="str">
            <v xml:space="preserve"> HOLDING GAS NATURAL, S.A.</v>
          </cell>
        </row>
        <row r="50">
          <cell r="A50" t="str">
            <v xml:space="preserve"> IBERLINK IBÉRICA, S.A.</v>
          </cell>
        </row>
        <row r="51">
          <cell r="A51" t="str">
            <v xml:space="preserve"> INVERGAS</v>
          </cell>
        </row>
        <row r="52">
          <cell r="A52" t="str">
            <v xml:space="preserve"> KROMSCHROEDER, S.A.</v>
          </cell>
        </row>
        <row r="53">
          <cell r="A53" t="str">
            <v xml:space="preserve"> LA ENERGÍA, S.A.</v>
          </cell>
        </row>
        <row r="54">
          <cell r="A54" t="str">
            <v xml:space="preserve"> LA PROPAGADORA DEL GAS, S.A.</v>
          </cell>
        </row>
        <row r="55">
          <cell r="A55" t="str">
            <v xml:space="preserve"> METRAGAZ</v>
          </cell>
        </row>
        <row r="56">
          <cell r="A56" t="str">
            <v xml:space="preserve"> SAGANE</v>
          </cell>
        </row>
        <row r="57">
          <cell r="A57" t="str">
            <v xml:space="preserve"> SERVICONFORT ARGENTINA, S.A.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ow r="6">
          <cell r="A6" t="str">
            <v xml:space="preserve"> AG. EN. HOSPITAL GERMANS TRIAS I PUJOL</v>
          </cell>
        </row>
      </sheetData>
      <sheetData sheetId="17"/>
      <sheetData sheetId="18"/>
      <sheetData sheetId="19"/>
      <sheetData sheetId="20" refreshError="1"/>
      <sheetData sheetId="21">
        <row r="6">
          <cell r="A6">
            <v>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row r="6">
          <cell r="A6">
            <v>0</v>
          </cell>
        </row>
      </sheetData>
      <sheetData sheetId="46"/>
      <sheetData sheetId="47"/>
      <sheetData sheetId="48"/>
      <sheetData sheetId="49"/>
      <sheetData sheetId="50"/>
      <sheetData sheetId="51"/>
      <sheetData sheetId="52"/>
      <sheetData sheetId="53"/>
      <sheetData sheetId="54"/>
      <sheetData sheetId="55">
        <row r="6">
          <cell r="A6">
            <v>0</v>
          </cell>
        </row>
      </sheetData>
      <sheetData sheetId="5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sheetName val="Libor"/>
      <sheetName val="DTF"/>
      <sheetName val="Hoja1"/>
      <sheetName val="COMPENSACIONES"/>
      <sheetName val="Hoja2"/>
      <sheetName val="ACUMULADOS"/>
      <sheetName val="1. Presentación"/>
      <sheetName val="110000. Portada"/>
      <sheetName val="BASE"/>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menteras"/>
      <sheetName val="0tras"/>
      <sheetName val="Vr.-ARGOS"/>
      <sheetName val="Vr.-CARIBE"/>
      <sheetName val="Vr.-CAIRO"/>
      <sheetName val="Vr.-NARE"/>
      <sheetName val="Vr.-VALLE"/>
      <sheetName val="Vr.-COLCLINKER"/>
      <sheetName val="Vr.-RIOCLARO"/>
      <sheetName val="Vr.-TOLCEMENTO"/>
      <sheetName val="TOTAL GRUPO"/>
      <sheetName val="INVERGPO"/>
      <sheetName val="A JUNIO2000"/>
      <sheetName val="septmbre00"/>
      <sheetName val="DICIEMBRE"/>
      <sheetName val="MARZO-01"/>
      <sheetName val="Junio-01"/>
      <sheetName val="SEP-01"/>
      <sheetName val="DIC-01"/>
      <sheetName val="Mar-02-Actualizar sobre este"/>
      <sheetName val="Jun-02-no actualizar"/>
      <sheetName val="Agosto"/>
      <sheetName val="SEPT. 30.02"/>
      <sheetName val="E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AF7">
            <v>540958434.21695995</v>
          </cell>
        </row>
        <row r="8">
          <cell r="AF8">
            <v>241799904.07949999</v>
          </cell>
        </row>
        <row r="9">
          <cell r="AF9">
            <v>225743747.66940001</v>
          </cell>
        </row>
        <row r="10">
          <cell r="AF10">
            <v>203089101.99944001</v>
          </cell>
        </row>
        <row r="11">
          <cell r="AF11">
            <v>186070040.62151998</v>
          </cell>
        </row>
        <row r="24">
          <cell r="B24" t="str">
            <v xml:space="preserve">TOLCEMENTO </v>
          </cell>
          <cell r="F24">
            <v>28483612</v>
          </cell>
          <cell r="G24">
            <v>40843015974</v>
          </cell>
          <cell r="H24">
            <v>71.210000236253222</v>
          </cell>
          <cell r="O24">
            <v>4003686</v>
          </cell>
          <cell r="P24">
            <v>1434940000</v>
          </cell>
          <cell r="Q24">
            <v>10.009351377412518</v>
          </cell>
          <cell r="AA24">
            <v>32487298</v>
          </cell>
          <cell r="AB24">
            <v>42277955974</v>
          </cell>
          <cell r="AC24">
            <v>81.219351613665737</v>
          </cell>
          <cell r="AD24">
            <v>39999455</v>
          </cell>
          <cell r="AE24">
            <v>2547.0800000014042</v>
          </cell>
          <cell r="AF24">
            <v>82747746.989885613</v>
          </cell>
        </row>
        <row r="25">
          <cell r="B25" t="str">
            <v>CORPORACIÓN DE CEMENTO ANDINO S.A.</v>
          </cell>
          <cell r="F25">
            <v>33423008</v>
          </cell>
          <cell r="G25">
            <v>41533003144</v>
          </cell>
          <cell r="H25">
            <v>80</v>
          </cell>
          <cell r="AA25">
            <v>33423008</v>
          </cell>
          <cell r="AB25">
            <v>41533003144</v>
          </cell>
          <cell r="AC25">
            <v>80</v>
          </cell>
          <cell r="AD25">
            <v>41778760</v>
          </cell>
          <cell r="AE25">
            <v>2186.3829001676922</v>
          </cell>
          <cell r="AF25">
            <v>73075493.163367987</v>
          </cell>
        </row>
        <row r="26">
          <cell r="B26" t="str">
            <v>VALLE CEMENT INVESTMENT</v>
          </cell>
          <cell r="O26">
            <v>1</v>
          </cell>
          <cell r="P26">
            <v>43636630000</v>
          </cell>
          <cell r="Q26">
            <v>100</v>
          </cell>
          <cell r="AA26">
            <v>1</v>
          </cell>
          <cell r="AB26">
            <v>43636630000</v>
          </cell>
          <cell r="AC26">
            <v>100</v>
          </cell>
          <cell r="AD26">
            <v>1</v>
          </cell>
          <cell r="AE26">
            <v>66223912</v>
          </cell>
          <cell r="AF26">
            <v>66223912</v>
          </cell>
        </row>
        <row r="27">
          <cell r="B27" t="str">
            <v>BANCOLOMBIA S.A.</v>
          </cell>
          <cell r="C27">
            <v>24375687</v>
          </cell>
          <cell r="D27">
            <v>7433119936</v>
          </cell>
          <cell r="E27">
            <v>7.1894310820651537</v>
          </cell>
          <cell r="L27">
            <v>752657</v>
          </cell>
          <cell r="M27">
            <v>3401144920</v>
          </cell>
          <cell r="N27">
            <v>0.22199069219808709</v>
          </cell>
          <cell r="O27">
            <v>29658125</v>
          </cell>
          <cell r="P27">
            <v>32736470000</v>
          </cell>
          <cell r="Q27">
            <v>8.7474476395587786</v>
          </cell>
          <cell r="AA27">
            <v>54786469</v>
          </cell>
          <cell r="AB27">
            <v>43570734856</v>
          </cell>
          <cell r="AC27">
            <v>16.158869413822018</v>
          </cell>
          <cell r="AD27">
            <v>339048900</v>
          </cell>
          <cell r="AE27">
            <v>1057.42</v>
          </cell>
          <cell r="AF27">
            <v>57932308.04998</v>
          </cell>
        </row>
        <row r="28">
          <cell r="B28" t="str">
            <v>C O N A V I</v>
          </cell>
          <cell r="C28">
            <v>305333930</v>
          </cell>
          <cell r="D28">
            <v>479649994</v>
          </cell>
          <cell r="E28">
            <v>7.5418959326300925</v>
          </cell>
          <cell r="I28">
            <v>210117338</v>
          </cell>
          <cell r="J28">
            <v>31793089535</v>
          </cell>
          <cell r="K28">
            <v>5.1900000004495492</v>
          </cell>
          <cell r="AA28">
            <v>515451268</v>
          </cell>
          <cell r="AB28">
            <v>32272739529</v>
          </cell>
          <cell r="AC28">
            <v>12.731895933079642</v>
          </cell>
          <cell r="AD28">
            <v>4048503622</v>
          </cell>
          <cell r="AE28">
            <v>100</v>
          </cell>
          <cell r="AF28">
            <v>51545126.799999997</v>
          </cell>
        </row>
        <row r="29">
          <cell r="B29" t="str">
            <v>CIA. NACIONAL DE CHOCOLATES S.A.</v>
          </cell>
          <cell r="C29">
            <v>3198802</v>
          </cell>
          <cell r="D29">
            <v>2880329910</v>
          </cell>
          <cell r="E29">
            <v>3.6912681898527393</v>
          </cell>
          <cell r="I29">
            <v>289263</v>
          </cell>
          <cell r="J29">
            <v>468255551</v>
          </cell>
          <cell r="K29">
            <v>0.33379599937769605</v>
          </cell>
          <cell r="L29">
            <v>710202</v>
          </cell>
          <cell r="M29">
            <v>4758353400</v>
          </cell>
          <cell r="N29">
            <v>0.81953995619916298</v>
          </cell>
          <cell r="O29">
            <v>1851296</v>
          </cell>
          <cell r="P29">
            <v>1773730000</v>
          </cell>
          <cell r="Q29">
            <v>2.1363091666197582</v>
          </cell>
          <cell r="AA29">
            <v>6049563</v>
          </cell>
          <cell r="AB29">
            <v>9880668861</v>
          </cell>
          <cell r="AC29">
            <v>6.9809133120493563</v>
          </cell>
          <cell r="AD29">
            <v>86658618</v>
          </cell>
          <cell r="AE29">
            <v>7063.02</v>
          </cell>
          <cell r="AF29">
            <v>42728184.460260004</v>
          </cell>
        </row>
        <row r="30">
          <cell r="B30" t="str">
            <v>CEMENTOS PAZ DEL RIO S.A.</v>
          </cell>
          <cell r="C30">
            <v>24124594</v>
          </cell>
          <cell r="D30">
            <v>18565624578</v>
          </cell>
          <cell r="E30">
            <v>20.103828333333336</v>
          </cell>
          <cell r="F30">
            <v>218564</v>
          </cell>
          <cell r="G30">
            <v>44961296</v>
          </cell>
          <cell r="H30">
            <v>0.18213666666666667</v>
          </cell>
          <cell r="I30">
            <v>2985397</v>
          </cell>
          <cell r="J30">
            <v>1860367965</v>
          </cell>
          <cell r="K30">
            <v>2.4878308333333337</v>
          </cell>
          <cell r="L30">
            <v>2909476</v>
          </cell>
          <cell r="M30">
            <v>1630130277</v>
          </cell>
          <cell r="N30">
            <v>2.4245633333333334</v>
          </cell>
          <cell r="O30">
            <v>1320993</v>
          </cell>
          <cell r="P30">
            <v>2132920000</v>
          </cell>
          <cell r="Q30">
            <v>1.1008275000000001</v>
          </cell>
          <cell r="R30">
            <v>3000000</v>
          </cell>
          <cell r="T30">
            <v>2.5</v>
          </cell>
          <cell r="U30">
            <v>5137782</v>
          </cell>
          <cell r="V30">
            <v>1121118400</v>
          </cell>
          <cell r="W30">
            <v>4.281485</v>
          </cell>
          <cell r="AA30">
            <v>39696806</v>
          </cell>
          <cell r="AB30">
            <v>25355122516</v>
          </cell>
          <cell r="AC30">
            <v>33.080671666666674</v>
          </cell>
          <cell r="AD30">
            <v>120000000</v>
          </cell>
          <cell r="AE30">
            <v>839.48</v>
          </cell>
          <cell r="AF30">
            <v>33324674.700880002</v>
          </cell>
        </row>
        <row r="31">
          <cell r="B31" t="str">
            <v>COLCARIBE HOLDING</v>
          </cell>
          <cell r="F31">
            <v>85000</v>
          </cell>
          <cell r="G31">
            <v>72963466168</v>
          </cell>
          <cell r="H31">
            <v>29.310344827586203</v>
          </cell>
          <cell r="R31">
            <v>75000</v>
          </cell>
          <cell r="S31">
            <v>7780750000</v>
          </cell>
          <cell r="T31">
            <v>25.862068965517242</v>
          </cell>
          <cell r="AA31">
            <v>160000</v>
          </cell>
          <cell r="AB31">
            <v>80744216168</v>
          </cell>
          <cell r="AC31">
            <v>55.172413793103445</v>
          </cell>
          <cell r="AD31">
            <v>290000</v>
          </cell>
          <cell r="AE31">
            <v>181479.67095294117</v>
          </cell>
          <cell r="AF31">
            <v>29036747.352470588</v>
          </cell>
        </row>
        <row r="32">
          <cell r="B32" t="str">
            <v>CIA. COMERCIAL. FABRICATO y TEJICONDOR</v>
          </cell>
          <cell r="C32">
            <v>963662</v>
          </cell>
          <cell r="E32">
            <v>13.217396409011226</v>
          </cell>
          <cell r="O32">
            <v>1029659</v>
          </cell>
          <cell r="Q32">
            <v>14.122598140329378</v>
          </cell>
          <cell r="AA32">
            <v>1993321</v>
          </cell>
          <cell r="AB32">
            <v>0</v>
          </cell>
          <cell r="AC32">
            <v>27.339994549340602</v>
          </cell>
          <cell r="AD32">
            <v>7290861</v>
          </cell>
          <cell r="AE32">
            <v>13622.23</v>
          </cell>
          <cell r="AF32">
            <v>27153477.125829998</v>
          </cell>
        </row>
        <row r="33">
          <cell r="B33" t="str">
            <v>C.I. FABRICATO y TEJICONDOR</v>
          </cell>
          <cell r="C33">
            <v>963663</v>
          </cell>
          <cell r="E33">
            <v>13.675742881621023</v>
          </cell>
          <cell r="O33">
            <v>1029661</v>
          </cell>
          <cell r="Q33">
            <v>14.612347979773826</v>
          </cell>
          <cell r="AA33">
            <v>1993324</v>
          </cell>
          <cell r="AB33">
            <v>0</v>
          </cell>
          <cell r="AC33">
            <v>28.288090861394849</v>
          </cell>
          <cell r="AD33">
            <v>7046513</v>
          </cell>
          <cell r="AE33">
            <v>13164.59</v>
          </cell>
          <cell r="AF33">
            <v>26241293.197159998</v>
          </cell>
        </row>
        <row r="34">
          <cell r="B34" t="str">
            <v>CARBONES DEL CARIBE S.A.</v>
          </cell>
          <cell r="C34">
            <v>260000</v>
          </cell>
          <cell r="D34">
            <v>32613768972</v>
          </cell>
          <cell r="E34">
            <v>3.4666666666666663</v>
          </cell>
          <cell r="F34">
            <v>3670000</v>
          </cell>
          <cell r="G34">
            <v>21864849123</v>
          </cell>
          <cell r="H34">
            <v>48.933333333333337</v>
          </cell>
          <cell r="I34">
            <v>325000</v>
          </cell>
          <cell r="J34">
            <v>3549836130</v>
          </cell>
          <cell r="K34">
            <v>4.3333333333333339</v>
          </cell>
          <cell r="L34">
            <v>28887</v>
          </cell>
          <cell r="M34">
            <v>331908587</v>
          </cell>
          <cell r="N34">
            <v>0.38516</v>
          </cell>
          <cell r="O34">
            <v>258580</v>
          </cell>
          <cell r="P34">
            <v>4614990000</v>
          </cell>
          <cell r="Q34">
            <v>3.4477333333333333</v>
          </cell>
          <cell r="X34">
            <v>0</v>
          </cell>
          <cell r="AA34">
            <v>4542467</v>
          </cell>
          <cell r="AB34">
            <v>62975352812</v>
          </cell>
          <cell r="AC34">
            <v>60.566226666666672</v>
          </cell>
          <cell r="AD34">
            <v>7500000</v>
          </cell>
          <cell r="AE34">
            <v>4989.3</v>
          </cell>
          <cell r="AF34">
            <v>22663730.603100002</v>
          </cell>
        </row>
        <row r="35">
          <cell r="B35" t="str">
            <v>CARTON DE COLOMBIA S.A.</v>
          </cell>
          <cell r="I35">
            <v>1279159</v>
          </cell>
          <cell r="J35">
            <v>1738991498</v>
          </cell>
          <cell r="K35">
            <v>1.1683509486547461</v>
          </cell>
          <cell r="O35">
            <v>2380225</v>
          </cell>
          <cell r="P35">
            <v>3043010000</v>
          </cell>
          <cell r="Q35">
            <v>2.174036329152</v>
          </cell>
          <cell r="AA35">
            <v>3659384</v>
          </cell>
          <cell r="AB35">
            <v>4782001498</v>
          </cell>
          <cell r="AC35">
            <v>3.342387277806746</v>
          </cell>
          <cell r="AD35">
            <v>109484141</v>
          </cell>
          <cell r="AE35">
            <v>5310.02</v>
          </cell>
          <cell r="AF35">
            <v>19431402.227680001</v>
          </cell>
        </row>
        <row r="36">
          <cell r="B36" t="str">
            <v>LA CEMENTO NACIONAL C.A. (ECUADOR)</v>
          </cell>
          <cell r="C36">
            <v>24105</v>
          </cell>
          <cell r="D36">
            <v>6437167036</v>
          </cell>
          <cell r="E36">
            <v>1.7583583111882066</v>
          </cell>
          <cell r="O36">
            <v>21186</v>
          </cell>
          <cell r="P36">
            <v>7878220000</v>
          </cell>
          <cell r="Q36">
            <v>1.545429544942267</v>
          </cell>
          <cell r="AA36">
            <v>45291</v>
          </cell>
          <cell r="AB36">
            <v>14315387036</v>
          </cell>
          <cell r="AC36">
            <v>3.3037878561304739</v>
          </cell>
          <cell r="AD36">
            <v>1370881</v>
          </cell>
          <cell r="AE36">
            <v>419112.09105994605</v>
          </cell>
          <cell r="AF36">
            <v>18982005.716196019</v>
          </cell>
        </row>
        <row r="37">
          <cell r="B37" t="str">
            <v>CONCRETOS DEL CAUCA LTDA</v>
          </cell>
          <cell r="C37">
            <v>105323</v>
          </cell>
          <cell r="D37">
            <v>724440000</v>
          </cell>
          <cell r="E37">
            <v>10.019034863003208</v>
          </cell>
          <cell r="O37">
            <v>915434</v>
          </cell>
          <cell r="P37">
            <v>11142810000</v>
          </cell>
          <cell r="Q37">
            <v>87.082262761015912</v>
          </cell>
          <cell r="AA37">
            <v>1020757</v>
          </cell>
          <cell r="AB37">
            <v>11867250000</v>
          </cell>
          <cell r="AC37">
            <v>97.101297624019125</v>
          </cell>
          <cell r="AD37">
            <v>1051229</v>
          </cell>
          <cell r="AE37">
            <v>16483.587257467581</v>
          </cell>
          <cell r="AF37">
            <v>16825737.078170836</v>
          </cell>
        </row>
        <row r="38">
          <cell r="B38" t="str">
            <v>CIA. DE CEMENTO ARGOS S.A.</v>
          </cell>
          <cell r="R38">
            <v>3244408</v>
          </cell>
          <cell r="S38">
            <v>1166591173</v>
          </cell>
          <cell r="T38">
            <v>1.9931782408086598</v>
          </cell>
          <cell r="AA38">
            <v>3244408</v>
          </cell>
          <cell r="AB38">
            <v>1166591173</v>
          </cell>
          <cell r="AC38">
            <v>1.9931782408086598</v>
          </cell>
          <cell r="AD38">
            <v>162775608</v>
          </cell>
          <cell r="AE38">
            <v>4802</v>
          </cell>
          <cell r="AF38">
            <v>15579647.216</v>
          </cell>
        </row>
        <row r="39">
          <cell r="B39" t="str">
            <v>CORP. FINANCIERA DEL VALLE S.A.</v>
          </cell>
          <cell r="O39">
            <v>1814087</v>
          </cell>
          <cell r="P39">
            <v>8623990000</v>
          </cell>
          <cell r="Q39">
            <v>2.9636519314936516</v>
          </cell>
          <cell r="AA39">
            <v>1814087</v>
          </cell>
          <cell r="AB39">
            <v>8623990000</v>
          </cell>
          <cell r="AC39">
            <v>2.9636519314936516</v>
          </cell>
          <cell r="AD39">
            <v>61211203</v>
          </cell>
          <cell r="AE39">
            <v>6680.3</v>
          </cell>
          <cell r="AF39">
            <v>12118645.3861</v>
          </cell>
        </row>
        <row r="40">
          <cell r="B40" t="str">
            <v>COMERCIALIZA. INT. DEL MAR CARIBE S.A.</v>
          </cell>
          <cell r="F40">
            <v>949750</v>
          </cell>
          <cell r="G40">
            <v>3192682230</v>
          </cell>
          <cell r="H40">
            <v>37.99</v>
          </cell>
          <cell r="R40">
            <v>949750</v>
          </cell>
          <cell r="S40">
            <v>3852758412</v>
          </cell>
          <cell r="T40">
            <v>37.99</v>
          </cell>
          <cell r="X40">
            <v>250000</v>
          </cell>
          <cell r="Z40">
            <v>10</v>
          </cell>
          <cell r="AA40">
            <v>2149500</v>
          </cell>
          <cell r="AB40">
            <v>7045440642</v>
          </cell>
          <cell r="AC40">
            <v>85.98</v>
          </cell>
          <cell r="AD40">
            <v>2500000</v>
          </cell>
          <cell r="AE40">
            <v>5311.32</v>
          </cell>
          <cell r="AF40">
            <v>11416682.34</v>
          </cell>
        </row>
        <row r="41">
          <cell r="B41" t="str">
            <v>CORFINSURA</v>
          </cell>
          <cell r="C41">
            <v>4108220</v>
          </cell>
          <cell r="D41">
            <v>7716777019</v>
          </cell>
          <cell r="E41">
            <v>3.1700388541225699</v>
          </cell>
          <cell r="F41">
            <v>1082537</v>
          </cell>
          <cell r="G41">
            <v>632377707</v>
          </cell>
          <cell r="H41">
            <v>0.83532146550702857</v>
          </cell>
          <cell r="I41">
            <v>2866396</v>
          </cell>
          <cell r="J41">
            <v>4465347340</v>
          </cell>
          <cell r="K41">
            <v>2.2118062546069877</v>
          </cell>
          <cell r="O41">
            <v>1276092</v>
          </cell>
          <cell r="P41">
            <v>1701420000</v>
          </cell>
          <cell r="Q41">
            <v>0.98467492525594513</v>
          </cell>
          <cell r="AA41">
            <v>9333245</v>
          </cell>
          <cell r="AB41">
            <v>14515922066</v>
          </cell>
          <cell r="AC41">
            <v>7.2018414994925308</v>
          </cell>
          <cell r="AD41">
            <v>129595257</v>
          </cell>
          <cell r="AE41">
            <v>1126.94</v>
          </cell>
          <cell r="AF41">
            <v>10518007.120300001</v>
          </cell>
        </row>
        <row r="42">
          <cell r="B42" t="str">
            <v>CÍA. DE INVERSIONES LA MERCED S.A.</v>
          </cell>
          <cell r="C42">
            <v>39620</v>
          </cell>
          <cell r="D42">
            <v>102016726</v>
          </cell>
          <cell r="E42">
            <v>33.016666666666666</v>
          </cell>
          <cell r="AA42">
            <v>39620</v>
          </cell>
          <cell r="AB42">
            <v>102016726</v>
          </cell>
          <cell r="AC42">
            <v>33.016666666666666</v>
          </cell>
          <cell r="AD42">
            <v>120000</v>
          </cell>
          <cell r="AE42">
            <v>252259.59</v>
          </cell>
          <cell r="AF42">
            <v>9994524.9557999987</v>
          </cell>
        </row>
        <row r="43">
          <cell r="B43" t="str">
            <v>ENKA DE COLOMBIA S.A.</v>
          </cell>
          <cell r="O43">
            <v>107921200</v>
          </cell>
          <cell r="P43">
            <v>1226170000</v>
          </cell>
          <cell r="Q43">
            <v>2.4589252160488333</v>
          </cell>
          <cell r="AA43">
            <v>107921200</v>
          </cell>
          <cell r="AB43">
            <v>1226170000</v>
          </cell>
          <cell r="AC43">
            <v>2.4589252160488333</v>
          </cell>
          <cell r="AD43">
            <v>4388958204</v>
          </cell>
          <cell r="AE43">
            <v>85.98</v>
          </cell>
          <cell r="AF43">
            <v>9279064.7760000005</v>
          </cell>
        </row>
        <row r="44">
          <cell r="B44" t="str">
            <v>CIA. COLOMBIANA DE TABACO S.A.</v>
          </cell>
          <cell r="C44">
            <v>1155559</v>
          </cell>
          <cell r="D44">
            <v>251329615</v>
          </cell>
          <cell r="E44">
            <v>1.8186324434355892</v>
          </cell>
          <cell r="L44">
            <v>184636</v>
          </cell>
          <cell r="M44">
            <v>592681560</v>
          </cell>
          <cell r="N44">
            <v>0.29058232407533791</v>
          </cell>
          <cell r="O44">
            <v>1786002</v>
          </cell>
          <cell r="P44">
            <v>3267150000</v>
          </cell>
          <cell r="Q44">
            <v>2.8108311053272477</v>
          </cell>
          <cell r="AA44">
            <v>3126197</v>
          </cell>
          <cell r="AB44">
            <v>4111161175</v>
          </cell>
          <cell r="AC44">
            <v>4.9200458728381751</v>
          </cell>
          <cell r="AD44">
            <v>63539997</v>
          </cell>
          <cell r="AE44">
            <v>2537.06</v>
          </cell>
          <cell r="AF44">
            <v>7931349.3608200001</v>
          </cell>
        </row>
        <row r="45">
          <cell r="B45" t="str">
            <v>CONCRETOS DE OCCIDENTE LTDA</v>
          </cell>
          <cell r="C45">
            <v>200550</v>
          </cell>
          <cell r="D45">
            <v>329897838</v>
          </cell>
          <cell r="E45">
            <v>10</v>
          </cell>
          <cell r="O45">
            <v>802200</v>
          </cell>
          <cell r="P45">
            <v>1423550000</v>
          </cell>
          <cell r="Q45">
            <v>40</v>
          </cell>
          <cell r="AA45">
            <v>1002750</v>
          </cell>
          <cell r="AB45">
            <v>1753447838</v>
          </cell>
          <cell r="AC45">
            <v>50</v>
          </cell>
          <cell r="AD45">
            <v>2005500</v>
          </cell>
          <cell r="AE45">
            <v>7714.918972824732</v>
          </cell>
          <cell r="AF45">
            <v>7736135</v>
          </cell>
        </row>
        <row r="46">
          <cell r="B46" t="str">
            <v>CANTERAS  y  DERIVADOS S.A.</v>
          </cell>
          <cell r="C46">
            <v>30000</v>
          </cell>
          <cell r="D46">
            <v>10760552443</v>
          </cell>
          <cell r="E46">
            <v>50</v>
          </cell>
          <cell r="AA46">
            <v>30000</v>
          </cell>
          <cell r="AB46">
            <v>10760552443</v>
          </cell>
          <cell r="AC46">
            <v>50</v>
          </cell>
          <cell r="AD46">
            <v>60000</v>
          </cell>
          <cell r="AE46">
            <v>213442.58</v>
          </cell>
          <cell r="AF46">
            <v>6403277.4000000004</v>
          </cell>
        </row>
        <row r="47">
          <cell r="B47" t="str">
            <v>PROMOTORA DE HOTELES  MEDELLÍN S.A.</v>
          </cell>
          <cell r="C47">
            <v>4219382</v>
          </cell>
          <cell r="D47">
            <v>556743886</v>
          </cell>
          <cell r="E47">
            <v>20.852246422278125</v>
          </cell>
          <cell r="AA47">
            <v>4219382</v>
          </cell>
          <cell r="AB47">
            <v>556743886</v>
          </cell>
          <cell r="AC47">
            <v>20.852246422278125</v>
          </cell>
          <cell r="AD47">
            <v>20234664</v>
          </cell>
          <cell r="AE47">
            <v>1504.67</v>
          </cell>
          <cell r="AF47">
            <v>6348777.5139400009</v>
          </cell>
        </row>
        <row r="48">
          <cell r="B48" t="str">
            <v xml:space="preserve">METROCONCRETO </v>
          </cell>
          <cell r="I48">
            <v>10257</v>
          </cell>
          <cell r="J48">
            <v>76207504</v>
          </cell>
          <cell r="K48">
            <v>0.54732986589697907</v>
          </cell>
          <cell r="L48">
            <v>129838</v>
          </cell>
          <cell r="M48">
            <v>27234743</v>
          </cell>
          <cell r="N48">
            <v>6.9283625941632021</v>
          </cell>
          <cell r="U48">
            <v>824938</v>
          </cell>
          <cell r="V48">
            <v>3991621711</v>
          </cell>
          <cell r="W48">
            <v>44.020006328685007</v>
          </cell>
          <cell r="AA48">
            <v>965033</v>
          </cell>
          <cell r="AB48">
            <v>4095063958</v>
          </cell>
          <cell r="AC48">
            <v>51.495698788745187</v>
          </cell>
          <cell r="AD48">
            <v>1874007</v>
          </cell>
          <cell r="AE48">
            <v>6392.786199288902</v>
          </cell>
          <cell r="AF48">
            <v>6169249.6442583669</v>
          </cell>
        </row>
        <row r="49">
          <cell r="B49" t="str">
            <v>HOTEL DE PEREIRA S.A.</v>
          </cell>
          <cell r="C49">
            <v>2266468</v>
          </cell>
          <cell r="D49">
            <v>1853807379</v>
          </cell>
          <cell r="E49">
            <v>31.708924610879901</v>
          </cell>
          <cell r="AA49">
            <v>2266468</v>
          </cell>
          <cell r="AB49">
            <v>1853807379</v>
          </cell>
          <cell r="AC49">
            <v>31.708924610879901</v>
          </cell>
          <cell r="AD49">
            <v>7147729</v>
          </cell>
          <cell r="AE49">
            <v>2444.9</v>
          </cell>
          <cell r="AF49">
            <v>5541287.6131999996</v>
          </cell>
        </row>
        <row r="50">
          <cell r="B50" t="str">
            <v>TEMPO LTDA</v>
          </cell>
          <cell r="L50">
            <v>200</v>
          </cell>
          <cell r="M50">
            <v>14671159</v>
          </cell>
          <cell r="N50">
            <v>20</v>
          </cell>
          <cell r="O50">
            <v>400</v>
          </cell>
          <cell r="P50">
            <v>1716470000</v>
          </cell>
          <cell r="Q50">
            <v>40</v>
          </cell>
          <cell r="AA50">
            <v>600</v>
          </cell>
          <cell r="AB50">
            <v>1731141159</v>
          </cell>
          <cell r="AC50">
            <v>60</v>
          </cell>
          <cell r="AD50">
            <v>1000</v>
          </cell>
          <cell r="AE50">
            <v>7584495</v>
          </cell>
          <cell r="AF50">
            <v>4550697</v>
          </cell>
        </row>
        <row r="51">
          <cell r="B51" t="str">
            <v>TLC  INTERNATIONAL  LDC</v>
          </cell>
          <cell r="C51">
            <v>1</v>
          </cell>
          <cell r="D51">
            <v>2853387050</v>
          </cell>
          <cell r="E51">
            <v>5</v>
          </cell>
          <cell r="AA51">
            <v>1</v>
          </cell>
          <cell r="AB51">
            <v>2853387050</v>
          </cell>
          <cell r="AC51">
            <v>5</v>
          </cell>
          <cell r="AD51">
            <v>20</v>
          </cell>
          <cell r="AE51">
            <v>4379872.1679999996</v>
          </cell>
          <cell r="AF51">
            <v>4379872.1679999996</v>
          </cell>
        </row>
        <row r="52">
          <cell r="B52" t="str">
            <v>C O L O M B A T E S</v>
          </cell>
          <cell r="C52">
            <v>2402</v>
          </cell>
          <cell r="D52">
            <v>16230042</v>
          </cell>
          <cell r="E52">
            <v>4.3987034629259982</v>
          </cell>
          <cell r="F52">
            <v>75</v>
          </cell>
          <cell r="G52">
            <v>602525</v>
          </cell>
          <cell r="H52">
            <v>0.13734502902558282</v>
          </cell>
          <cell r="I52">
            <v>24</v>
          </cell>
          <cell r="J52">
            <v>166043</v>
          </cell>
          <cell r="K52">
            <v>4.3950409288186498E-2</v>
          </cell>
          <cell r="L52">
            <v>246</v>
          </cell>
          <cell r="M52">
            <v>138990507</v>
          </cell>
          <cell r="N52">
            <v>0.45049169520391164</v>
          </cell>
          <cell r="O52">
            <v>3126</v>
          </cell>
          <cell r="P52">
            <v>25540000</v>
          </cell>
          <cell r="Q52">
            <v>5.7245408097862907</v>
          </cell>
          <cell r="X52">
            <v>32</v>
          </cell>
          <cell r="Z52">
            <v>5.8600545717581998E-2</v>
          </cell>
          <cell r="AA52">
            <v>5905</v>
          </cell>
          <cell r="AB52">
            <v>181529117</v>
          </cell>
          <cell r="AC52">
            <v>10.813631951947551</v>
          </cell>
          <cell r="AD52">
            <v>54607</v>
          </cell>
          <cell r="AE52">
            <v>695775.03</v>
          </cell>
          <cell r="AF52">
            <v>4108551.5521499999</v>
          </cell>
        </row>
        <row r="53">
          <cell r="B53" t="str">
            <v>COLOIDALES S.A.</v>
          </cell>
          <cell r="I53">
            <v>215928</v>
          </cell>
          <cell r="J53">
            <v>3371482590</v>
          </cell>
          <cell r="K53">
            <v>24.209997578192972</v>
          </cell>
          <cell r="L53">
            <v>18804</v>
          </cell>
          <cell r="M53">
            <v>226100000</v>
          </cell>
          <cell r="N53">
            <v>2.1083175616888066</v>
          </cell>
          <cell r="O53">
            <v>222258</v>
          </cell>
          <cell r="P53">
            <v>4309430000</v>
          </cell>
          <cell r="Q53">
            <v>24.919721581888471</v>
          </cell>
          <cell r="AA53">
            <v>456990</v>
          </cell>
          <cell r="AB53">
            <v>7907012590</v>
          </cell>
          <cell r="AC53">
            <v>51.23803672177025</v>
          </cell>
          <cell r="AD53">
            <v>891896</v>
          </cell>
          <cell r="AE53">
            <v>8488</v>
          </cell>
          <cell r="AF53">
            <v>3878931.12</v>
          </cell>
        </row>
        <row r="54">
          <cell r="B54" t="str">
            <v>INDUSTRIAS ALIMENTICIAS NOEL S.A.</v>
          </cell>
          <cell r="O54">
            <v>1004366</v>
          </cell>
          <cell r="P54">
            <v>2481850000</v>
          </cell>
          <cell r="Q54">
            <v>1.6833366322976595</v>
          </cell>
          <cell r="AA54">
            <v>1004366</v>
          </cell>
          <cell r="AB54">
            <v>2481850000</v>
          </cell>
          <cell r="AC54">
            <v>1.6833366322976595</v>
          </cell>
          <cell r="AD54">
            <v>59665190</v>
          </cell>
          <cell r="AE54">
            <v>3750</v>
          </cell>
          <cell r="AF54">
            <v>3766372.5</v>
          </cell>
        </row>
        <row r="55">
          <cell r="B55" t="str">
            <v xml:space="preserve">SETAS COLOMBIANAS S.A. </v>
          </cell>
          <cell r="C55">
            <v>41418101</v>
          </cell>
          <cell r="D55">
            <v>3747266152</v>
          </cell>
          <cell r="E55">
            <v>16.139607993499936</v>
          </cell>
          <cell r="O55">
            <v>4743825</v>
          </cell>
          <cell r="P55">
            <v>1520280000</v>
          </cell>
          <cell r="Q55">
            <v>1.8485510933918683</v>
          </cell>
          <cell r="AA55">
            <v>46161926</v>
          </cell>
          <cell r="AB55">
            <v>5267546152</v>
          </cell>
          <cell r="AC55">
            <v>17.988159086891805</v>
          </cell>
          <cell r="AD55">
            <v>256623959</v>
          </cell>
          <cell r="AE55">
            <v>75.209999999999994</v>
          </cell>
          <cell r="AF55">
            <v>3471838.4544599997</v>
          </cell>
        </row>
        <row r="56">
          <cell r="B56" t="str">
            <v>D I C E N T E  LTDA.</v>
          </cell>
          <cell r="I56">
            <v>400</v>
          </cell>
          <cell r="J56">
            <v>90111376</v>
          </cell>
          <cell r="K56">
            <v>40</v>
          </cell>
          <cell r="L56">
            <v>100</v>
          </cell>
          <cell r="M56">
            <v>22060178</v>
          </cell>
          <cell r="N56">
            <v>10</v>
          </cell>
          <cell r="O56">
            <v>400</v>
          </cell>
          <cell r="P56">
            <v>92920000</v>
          </cell>
          <cell r="Q56">
            <v>40</v>
          </cell>
          <cell r="AA56">
            <v>900</v>
          </cell>
          <cell r="AB56">
            <v>205091554</v>
          </cell>
          <cell r="AC56">
            <v>90</v>
          </cell>
          <cell r="AD56">
            <v>1000</v>
          </cell>
          <cell r="AE56">
            <v>3744716</v>
          </cell>
          <cell r="AF56">
            <v>3370244.4</v>
          </cell>
        </row>
        <row r="57">
          <cell r="B57" t="str">
            <v>OCCIDENTAL DE EMPAQUES  S.A.</v>
          </cell>
          <cell r="C57">
            <v>1075500</v>
          </cell>
          <cell r="D57">
            <v>134612672</v>
          </cell>
          <cell r="E57">
            <v>49.791666666666664</v>
          </cell>
          <cell r="I57">
            <v>2250</v>
          </cell>
          <cell r="J57">
            <v>2222598</v>
          </cell>
          <cell r="K57">
            <v>0.10416666666666667</v>
          </cell>
          <cell r="L57">
            <v>2250</v>
          </cell>
          <cell r="M57">
            <v>3019520</v>
          </cell>
          <cell r="N57">
            <v>0.10416666666666667</v>
          </cell>
          <cell r="AA57">
            <v>1080000</v>
          </cell>
          <cell r="AB57">
            <v>139854790</v>
          </cell>
          <cell r="AC57">
            <v>49.999999999999993</v>
          </cell>
          <cell r="AD57">
            <v>2160000</v>
          </cell>
          <cell r="AE57">
            <v>2820.56</v>
          </cell>
          <cell r="AF57">
            <v>3046204.8</v>
          </cell>
        </row>
        <row r="58">
          <cell r="B58" t="str">
            <v>PROYECTO ENERGÉTICO DEL CAUCA S.A..</v>
          </cell>
          <cell r="O58">
            <v>20776</v>
          </cell>
          <cell r="Q58">
            <v>2.0775999999999999</v>
          </cell>
          <cell r="AA58">
            <v>20776</v>
          </cell>
          <cell r="AB58">
            <v>0</v>
          </cell>
          <cell r="AC58">
            <v>2.0775999999999999</v>
          </cell>
          <cell r="AD58">
            <v>1000000</v>
          </cell>
          <cell r="AE58">
            <v>144397.3815941471</v>
          </cell>
          <cell r="AF58">
            <v>3000000</v>
          </cell>
        </row>
        <row r="59">
          <cell r="B59" t="str">
            <v>ETERNIT PACIFICO  S.A.</v>
          </cell>
          <cell r="C59">
            <v>806313</v>
          </cell>
          <cell r="D59">
            <v>1099479189</v>
          </cell>
          <cell r="E59">
            <v>15.976949020622671</v>
          </cell>
          <cell r="AA59">
            <v>806313</v>
          </cell>
          <cell r="AB59">
            <v>1099479189</v>
          </cell>
          <cell r="AC59">
            <v>15.976949020622671</v>
          </cell>
          <cell r="AD59">
            <v>5046727</v>
          </cell>
          <cell r="AE59">
            <v>3701.07</v>
          </cell>
          <cell r="AF59">
            <v>2984220.8549100002</v>
          </cell>
        </row>
        <row r="60">
          <cell r="B60" t="str">
            <v>REFORESTADORA EL GUASIMO</v>
          </cell>
          <cell r="C60">
            <v>21433751</v>
          </cell>
          <cell r="D60">
            <v>225279169</v>
          </cell>
          <cell r="E60">
            <v>7.5756098579926006</v>
          </cell>
          <cell r="K60">
            <v>0</v>
          </cell>
          <cell r="L60">
            <v>1761591</v>
          </cell>
          <cell r="M60">
            <v>4615047</v>
          </cell>
          <cell r="N60">
            <v>0.62262205739681498</v>
          </cell>
          <cell r="AA60">
            <v>23195342</v>
          </cell>
          <cell r="AB60">
            <v>229894216</v>
          </cell>
          <cell r="AC60">
            <v>8.1982319153894156</v>
          </cell>
          <cell r="AD60">
            <v>282931030</v>
          </cell>
          <cell r="AE60">
            <v>118.37</v>
          </cell>
          <cell r="AF60">
            <v>2745632.6325400001</v>
          </cell>
        </row>
        <row r="61">
          <cell r="B61" t="str">
            <v>REFORESTADORA DEL CARIBE S.A.</v>
          </cell>
          <cell r="F61">
            <v>217244</v>
          </cell>
          <cell r="G61">
            <v>211858747</v>
          </cell>
          <cell r="H61">
            <v>43.448799999999999</v>
          </cell>
          <cell r="R61">
            <v>148000</v>
          </cell>
          <cell r="S61">
            <v>191696345</v>
          </cell>
          <cell r="T61">
            <v>29.599999999999998</v>
          </cell>
          <cell r="X61">
            <v>72443</v>
          </cell>
          <cell r="Z61">
            <v>14.488599999999998</v>
          </cell>
          <cell r="AA61">
            <v>437687</v>
          </cell>
          <cell r="AB61">
            <v>403555092</v>
          </cell>
          <cell r="AC61">
            <v>87.537399999999991</v>
          </cell>
          <cell r="AD61">
            <v>500000</v>
          </cell>
          <cell r="AE61">
            <v>5921.1301531918025</v>
          </cell>
          <cell r="AF61">
            <v>2591601.6933600609</v>
          </cell>
        </row>
        <row r="62">
          <cell r="B62" t="str">
            <v>DISTRIBUÍDORA COL. DE CEMENTO S.A.</v>
          </cell>
          <cell r="F62">
            <v>133067</v>
          </cell>
          <cell r="G62">
            <v>2236821227</v>
          </cell>
          <cell r="H62">
            <v>66.533500000000004</v>
          </cell>
          <cell r="X62">
            <v>66733</v>
          </cell>
          <cell r="Z62">
            <v>33.366500000000002</v>
          </cell>
          <cell r="AA62">
            <v>199800</v>
          </cell>
          <cell r="AB62">
            <v>2236821227</v>
          </cell>
          <cell r="AC62">
            <v>99.9</v>
          </cell>
          <cell r="AD62">
            <v>200000</v>
          </cell>
          <cell r="AE62">
            <v>12505.14</v>
          </cell>
          <cell r="AF62">
            <v>2498526.9720000001</v>
          </cell>
        </row>
        <row r="63">
          <cell r="B63" t="str">
            <v>TRANSATLANTIC CEMENT CARRIER</v>
          </cell>
          <cell r="F63">
            <v>4800</v>
          </cell>
          <cell r="G63">
            <v>527369979</v>
          </cell>
          <cell r="H63">
            <v>48</v>
          </cell>
          <cell r="AA63">
            <v>4800</v>
          </cell>
          <cell r="AB63">
            <v>527369979</v>
          </cell>
          <cell r="AC63">
            <v>48</v>
          </cell>
          <cell r="AD63">
            <v>10000</v>
          </cell>
          <cell r="AE63">
            <v>501552.01583333331</v>
          </cell>
          <cell r="AF63">
            <v>2407449.676</v>
          </cell>
        </row>
        <row r="64">
          <cell r="B64" t="str">
            <v xml:space="preserve">VIAS EN HORMIGON S.A.   </v>
          </cell>
          <cell r="C64">
            <v>638000</v>
          </cell>
          <cell r="D64">
            <v>659145939</v>
          </cell>
          <cell r="E64">
            <v>28.999999999999996</v>
          </cell>
          <cell r="I64">
            <v>638000</v>
          </cell>
          <cell r="J64">
            <v>765633028</v>
          </cell>
          <cell r="K64">
            <v>28.999999999999996</v>
          </cell>
          <cell r="L64">
            <v>220000</v>
          </cell>
          <cell r="M64">
            <v>263104800</v>
          </cell>
          <cell r="N64">
            <v>10</v>
          </cell>
          <cell r="U64">
            <v>638000</v>
          </cell>
          <cell r="V64">
            <v>629601310</v>
          </cell>
          <cell r="W64">
            <v>28.999999999999996</v>
          </cell>
          <cell r="AA64">
            <v>2134000</v>
          </cell>
          <cell r="AB64">
            <v>2317485077</v>
          </cell>
          <cell r="AC64">
            <v>97</v>
          </cell>
          <cell r="AD64">
            <v>2200000</v>
          </cell>
          <cell r="AE64">
            <v>1013.91</v>
          </cell>
          <cell r="AF64">
            <v>2163683.94</v>
          </cell>
        </row>
        <row r="65">
          <cell r="B65" t="str">
            <v>D I S C E M E N T O</v>
          </cell>
          <cell r="F65">
            <v>32500</v>
          </cell>
          <cell r="G65">
            <v>343295773</v>
          </cell>
          <cell r="H65">
            <v>65</v>
          </cell>
          <cell r="L65">
            <v>20</v>
          </cell>
          <cell r="M65">
            <v>73358</v>
          </cell>
          <cell r="N65">
            <v>0.04</v>
          </cell>
          <cell r="X65">
            <v>15000</v>
          </cell>
          <cell r="Z65">
            <v>30</v>
          </cell>
          <cell r="AA65">
            <v>47520</v>
          </cell>
          <cell r="AB65">
            <v>343369131</v>
          </cell>
          <cell r="AC65">
            <v>95.04</v>
          </cell>
          <cell r="AD65">
            <v>50000</v>
          </cell>
          <cell r="AE65">
            <v>43725.7</v>
          </cell>
          <cell r="AF65">
            <v>2077845.2639999997</v>
          </cell>
        </row>
        <row r="66">
          <cell r="B66" t="str">
            <v>PROMOTORA NAL. DE ZONAS FRANCAS S.A.</v>
          </cell>
          <cell r="C66">
            <v>63940688</v>
          </cell>
          <cell r="D66">
            <v>923277448</v>
          </cell>
          <cell r="E66">
            <v>16.7686451487262</v>
          </cell>
          <cell r="O66"/>
          <cell r="AA66">
            <v>63940688</v>
          </cell>
          <cell r="AB66">
            <v>923277448</v>
          </cell>
          <cell r="AC66">
            <v>16.7686451487262</v>
          </cell>
          <cell r="AD66">
            <v>381310997</v>
          </cell>
          <cell r="AE66">
            <v>26.54</v>
          </cell>
          <cell r="AF66">
            <v>1696985.8595199999</v>
          </cell>
        </row>
        <row r="67">
          <cell r="B67" t="str">
            <v>URBANIZADORA VILLA SANTOS LTDA</v>
          </cell>
          <cell r="F67">
            <v>9000</v>
          </cell>
          <cell r="G67">
            <v>781801221</v>
          </cell>
          <cell r="H67">
            <v>90</v>
          </cell>
          <cell r="AA67">
            <v>9000</v>
          </cell>
          <cell r="AB67">
            <v>781801221</v>
          </cell>
          <cell r="AC67">
            <v>90</v>
          </cell>
          <cell r="AD67">
            <v>10000</v>
          </cell>
          <cell r="AE67">
            <v>176113.63</v>
          </cell>
          <cell r="AF67">
            <v>1585022.67</v>
          </cell>
        </row>
        <row r="68">
          <cell r="B68" t="str">
            <v xml:space="preserve">C O N C R E N A L   </v>
          </cell>
          <cell r="D68">
            <v>0</v>
          </cell>
          <cell r="L68">
            <v>400000</v>
          </cell>
          <cell r="M68">
            <v>1076206578</v>
          </cell>
          <cell r="N68">
            <v>6.666666666666667</v>
          </cell>
          <cell r="O68">
            <v>800000</v>
          </cell>
          <cell r="P68">
            <v>1106300000</v>
          </cell>
          <cell r="Q68">
            <v>13.333333333333334</v>
          </cell>
          <cell r="U68">
            <v>600000</v>
          </cell>
          <cell r="V68">
            <v>50179509</v>
          </cell>
          <cell r="W68">
            <v>10</v>
          </cell>
          <cell r="AA68">
            <v>1800000</v>
          </cell>
          <cell r="AB68">
            <v>2232686087</v>
          </cell>
          <cell r="AC68">
            <v>30</v>
          </cell>
          <cell r="AD68">
            <v>6000000</v>
          </cell>
          <cell r="AE68">
            <v>878.47</v>
          </cell>
          <cell r="AF68">
            <v>1581246</v>
          </cell>
        </row>
        <row r="69">
          <cell r="B69" t="str">
            <v>ANTIOQUIA CELULAR  S.A. - ANCEL</v>
          </cell>
          <cell r="C69">
            <v>471212</v>
          </cell>
          <cell r="D69">
            <v>1376094451</v>
          </cell>
          <cell r="E69">
            <v>3.1306979976533653</v>
          </cell>
          <cell r="AA69">
            <v>471212</v>
          </cell>
          <cell r="AB69">
            <v>1376094451</v>
          </cell>
          <cell r="AC69">
            <v>3.1306979976533653</v>
          </cell>
          <cell r="AD69">
            <v>15051340</v>
          </cell>
          <cell r="AE69">
            <v>3175.11</v>
          </cell>
          <cell r="AF69">
            <v>1496149.9333200001</v>
          </cell>
        </row>
        <row r="70">
          <cell r="B70" t="str">
            <v>C E M C A R</v>
          </cell>
          <cell r="R70">
            <v>202335</v>
          </cell>
          <cell r="S70">
            <v>881425724</v>
          </cell>
          <cell r="T70">
            <v>90.826046361302133</v>
          </cell>
          <cell r="AA70">
            <v>202335</v>
          </cell>
          <cell r="AB70">
            <v>881425724</v>
          </cell>
          <cell r="AC70">
            <v>90.826046361302133</v>
          </cell>
          <cell r="AD70">
            <v>222772</v>
          </cell>
          <cell r="AE70">
            <v>6613.0649022660436</v>
          </cell>
          <cell r="AF70">
            <v>1338054.487</v>
          </cell>
        </row>
        <row r="71">
          <cell r="B71" t="str">
            <v>CANTERAS  DE COLOMBIA S.A.</v>
          </cell>
          <cell r="C71">
            <v>50000</v>
          </cell>
          <cell r="D71">
            <v>54549428</v>
          </cell>
          <cell r="E71">
            <v>50</v>
          </cell>
          <cell r="AA71">
            <v>50000</v>
          </cell>
          <cell r="AB71">
            <v>54549428</v>
          </cell>
          <cell r="AC71">
            <v>50</v>
          </cell>
          <cell r="AD71">
            <v>100000</v>
          </cell>
          <cell r="AE71">
            <v>24188.41</v>
          </cell>
          <cell r="AF71">
            <v>1209420.5</v>
          </cell>
        </row>
        <row r="72">
          <cell r="B72" t="str">
            <v>SUCROMILES S.A.</v>
          </cell>
          <cell r="O72">
            <v>8716</v>
          </cell>
          <cell r="P72">
            <v>55610000</v>
          </cell>
          <cell r="Q72">
            <v>1.3206060606060606</v>
          </cell>
          <cell r="AA72">
            <v>8716</v>
          </cell>
          <cell r="AB72">
            <v>55610000</v>
          </cell>
          <cell r="AC72">
            <v>1.3206060606060606</v>
          </cell>
          <cell r="AD72">
            <v>660000</v>
          </cell>
          <cell r="AE72">
            <v>131219.81</v>
          </cell>
          <cell r="AF72">
            <v>1143711.86396</v>
          </cell>
        </row>
        <row r="73">
          <cell r="B73" t="str">
            <v>TRANSMETANO</v>
          </cell>
          <cell r="C73">
            <v>31764859</v>
          </cell>
          <cell r="D73">
            <v>1347539600</v>
          </cell>
          <cell r="E73">
            <v>2.1665026312589646</v>
          </cell>
          <cell r="AA73">
            <v>31764859</v>
          </cell>
          <cell r="AB73">
            <v>1347539600</v>
          </cell>
          <cell r="AC73">
            <v>2.1665026312589646</v>
          </cell>
          <cell r="AD73">
            <v>1466181418</v>
          </cell>
          <cell r="AE73">
            <v>27.03</v>
          </cell>
          <cell r="AF73">
            <v>858604.13876999996</v>
          </cell>
        </row>
        <row r="74">
          <cell r="B74" t="str">
            <v>PROELECTRICA S.A.</v>
          </cell>
          <cell r="R74">
            <v>25008</v>
          </cell>
          <cell r="S74">
            <v>307151058</v>
          </cell>
          <cell r="T74">
            <v>13.770015197233661</v>
          </cell>
          <cell r="AA74">
            <v>25008</v>
          </cell>
          <cell r="AB74">
            <v>307151058</v>
          </cell>
          <cell r="AC74">
            <v>13.770015197233661</v>
          </cell>
          <cell r="AD74">
            <v>181612</v>
          </cell>
          <cell r="AE74">
            <v>32861.78</v>
          </cell>
          <cell r="AF74">
            <v>821807.39424000005</v>
          </cell>
        </row>
        <row r="75">
          <cell r="B75" t="str">
            <v>SOCIEDAD REGIONAL DE BUENAVENTURA</v>
          </cell>
          <cell r="I75">
            <v>34715</v>
          </cell>
          <cell r="J75">
            <v>26364319</v>
          </cell>
          <cell r="K75">
            <v>0.19800252158763632</v>
          </cell>
          <cell r="L75">
            <v>59002</v>
          </cell>
          <cell r="M75">
            <v>137360463</v>
          </cell>
          <cell r="N75">
            <v>0.33652728730271403</v>
          </cell>
          <cell r="O75">
            <v>176321</v>
          </cell>
          <cell r="P75">
            <v>81547000</v>
          </cell>
          <cell r="Q75">
            <v>1.0056748555049293</v>
          </cell>
          <cell r="AA75">
            <v>270038</v>
          </cell>
          <cell r="AB75">
            <v>245271782</v>
          </cell>
          <cell r="AC75">
            <v>1.5402046643952796</v>
          </cell>
          <cell r="AD75">
            <v>17532605</v>
          </cell>
          <cell r="AE75">
            <v>3020.01</v>
          </cell>
          <cell r="AF75">
            <v>815517.46038000006</v>
          </cell>
        </row>
        <row r="76">
          <cell r="B76" t="str">
            <v>PIEDRAS Y DERIVADOS</v>
          </cell>
          <cell r="C76">
            <v>99868</v>
          </cell>
          <cell r="D76">
            <v>771858924</v>
          </cell>
          <cell r="E76">
            <v>76.947021296267764</v>
          </cell>
          <cell r="L76">
            <v>650</v>
          </cell>
          <cell r="N76">
            <v>0.50081671649150916</v>
          </cell>
          <cell r="U76">
            <v>1663</v>
          </cell>
          <cell r="V76">
            <v>564483</v>
          </cell>
          <cell r="W76">
            <v>1.2813203069621228</v>
          </cell>
          <cell r="AA76">
            <v>102181</v>
          </cell>
          <cell r="AB76">
            <v>772423407</v>
          </cell>
          <cell r="AC76">
            <v>78.729158319721407</v>
          </cell>
          <cell r="AD76">
            <v>129788</v>
          </cell>
          <cell r="AE76">
            <v>6733.75</v>
          </cell>
          <cell r="AF76">
            <v>688061.30874999997</v>
          </cell>
        </row>
        <row r="77">
          <cell r="B77" t="str">
            <v xml:space="preserve">TABLEROS Y MADERAS DE CALDAS S.A. </v>
          </cell>
          <cell r="C77">
            <v>81866333</v>
          </cell>
          <cell r="D77">
            <v>1769370098</v>
          </cell>
          <cell r="E77">
            <v>5.3180679208482795</v>
          </cell>
          <cell r="L77">
            <v>29462347</v>
          </cell>
          <cell r="M77">
            <v>834366909</v>
          </cell>
          <cell r="N77">
            <v>1.9138851920190505</v>
          </cell>
          <cell r="AA77">
            <v>111328680</v>
          </cell>
          <cell r="AB77">
            <v>2603737007</v>
          </cell>
          <cell r="AC77">
            <v>7.2319531128673304</v>
          </cell>
          <cell r="AD77">
            <v>1539399914</v>
          </cell>
          <cell r="AE77">
            <v>6.01</v>
          </cell>
          <cell r="AF77">
            <v>669085.36679999996</v>
          </cell>
        </row>
        <row r="78">
          <cell r="B78" t="str">
            <v>CORP. FINANCIERA COLOMBIANA  S.A.</v>
          </cell>
          <cell r="F78">
            <v>1176367</v>
          </cell>
          <cell r="G78">
            <v>363598916</v>
          </cell>
          <cell r="H78">
            <v>0.6031173737272939</v>
          </cell>
          <cell r="AA78">
            <v>1176367</v>
          </cell>
          <cell r="AB78">
            <v>363598916</v>
          </cell>
          <cell r="AC78">
            <v>0.6031173737272939</v>
          </cell>
          <cell r="AD78">
            <v>195047772</v>
          </cell>
          <cell r="AE78">
            <v>514.0199997109745</v>
          </cell>
          <cell r="AF78">
            <v>604676.16500000004</v>
          </cell>
        </row>
        <row r="79">
          <cell r="B79" t="str">
            <v>PREDIOS DEL SUR</v>
          </cell>
          <cell r="C79">
            <v>401065661</v>
          </cell>
          <cell r="D79">
            <v>484335980</v>
          </cell>
          <cell r="E79">
            <v>5.2186049218975628</v>
          </cell>
          <cell r="AA79">
            <v>401065661</v>
          </cell>
          <cell r="AB79">
            <v>484335980</v>
          </cell>
          <cell r="AC79">
            <v>5.2186049218975628</v>
          </cell>
          <cell r="AD79">
            <v>7685304157</v>
          </cell>
          <cell r="AE79">
            <v>1.43</v>
          </cell>
          <cell r="AF79">
            <v>573523.89523000002</v>
          </cell>
        </row>
        <row r="80">
          <cell r="B80" t="str">
            <v>MERILECTRICA, 1 S.A. &amp; CIA, SCA, ESP.</v>
          </cell>
          <cell r="C80">
            <v>419919</v>
          </cell>
          <cell r="D80">
            <v>277681050</v>
          </cell>
          <cell r="E80">
            <v>4.950027495634</v>
          </cell>
          <cell r="AA80">
            <v>419919</v>
          </cell>
          <cell r="AB80">
            <v>277681050</v>
          </cell>
          <cell r="AC80">
            <v>4.950027495634</v>
          </cell>
          <cell r="AD80">
            <v>8483165</v>
          </cell>
          <cell r="AE80">
            <v>1336.79</v>
          </cell>
          <cell r="AF80">
            <v>561343.52000999998</v>
          </cell>
        </row>
        <row r="81">
          <cell r="B81" t="str">
            <v>CARBONES NECHI  LTDA.</v>
          </cell>
          <cell r="O81">
            <v>29900</v>
          </cell>
          <cell r="P81">
            <v>455990000</v>
          </cell>
          <cell r="Q81">
            <v>46</v>
          </cell>
          <cell r="AA81">
            <v>29900</v>
          </cell>
          <cell r="AB81">
            <v>455990000</v>
          </cell>
          <cell r="AC81">
            <v>46</v>
          </cell>
          <cell r="AD81">
            <v>65000</v>
          </cell>
          <cell r="AE81">
            <v>18755.886287625421</v>
          </cell>
          <cell r="AF81">
            <v>560801.00000000012</v>
          </cell>
        </row>
        <row r="82">
          <cell r="B82" t="str">
            <v xml:space="preserve">S U I N M O B I  L I A R I A </v>
          </cell>
          <cell r="C82">
            <v>5003884</v>
          </cell>
          <cell r="D82">
            <v>2904114036</v>
          </cell>
          <cell r="E82">
            <v>17.705633550844514</v>
          </cell>
          <cell r="AA82">
            <v>5003884</v>
          </cell>
          <cell r="AB82">
            <v>2904114036</v>
          </cell>
          <cell r="AC82">
            <v>17.705633550844514</v>
          </cell>
          <cell r="AD82">
            <v>28261536</v>
          </cell>
          <cell r="AE82">
            <v>102.26</v>
          </cell>
          <cell r="AF82">
            <v>511697.17784000002</v>
          </cell>
        </row>
        <row r="83">
          <cell r="B83" t="str">
            <v>FLOTA FLUVIAL CARBONERA LTDA</v>
          </cell>
          <cell r="F83">
            <v>247745</v>
          </cell>
          <cell r="G83">
            <v>442097095</v>
          </cell>
          <cell r="H83">
            <v>41.290833333333332</v>
          </cell>
          <cell r="X83">
            <v>4510</v>
          </cell>
          <cell r="Z83">
            <v>0.75166666666666659</v>
          </cell>
          <cell r="AA83">
            <v>252255</v>
          </cell>
          <cell r="AB83">
            <v>442097095</v>
          </cell>
          <cell r="AC83">
            <v>42.042499999999997</v>
          </cell>
          <cell r="AD83">
            <v>600000</v>
          </cell>
          <cell r="AE83">
            <v>1886.1599991927183</v>
          </cell>
          <cell r="AF83">
            <v>475793.29059635912</v>
          </cell>
        </row>
        <row r="84">
          <cell r="B84" t="str">
            <v>PROCARBON DE OCCIDENTE</v>
          </cell>
          <cell r="O84">
            <v>1139924</v>
          </cell>
          <cell r="P84">
            <v>397410000</v>
          </cell>
          <cell r="Q84">
            <v>19.405703273824219</v>
          </cell>
          <cell r="AA84">
            <v>1139924</v>
          </cell>
          <cell r="AB84">
            <v>397410000</v>
          </cell>
          <cell r="AC84">
            <v>19.405703273824219</v>
          </cell>
          <cell r="AD84">
            <v>5874170</v>
          </cell>
          <cell r="AE84">
            <v>414.68</v>
          </cell>
          <cell r="AF84">
            <v>472703.68432</v>
          </cell>
        </row>
        <row r="85">
          <cell r="B85" t="str">
            <v>SOC. COL. DE TRANSP. FERROVIARIO  S.A.</v>
          </cell>
          <cell r="C85">
            <v>3330709</v>
          </cell>
          <cell r="D85">
            <v>440453773</v>
          </cell>
          <cell r="E85">
            <v>2.5795680192887689</v>
          </cell>
          <cell r="F85">
            <v>2715000</v>
          </cell>
          <cell r="G85">
            <v>403905064</v>
          </cell>
          <cell r="H85">
            <v>2.1027136181422659</v>
          </cell>
          <cell r="K85">
            <v>0</v>
          </cell>
          <cell r="AA85">
            <v>6045709</v>
          </cell>
          <cell r="AB85">
            <v>844358837</v>
          </cell>
          <cell r="AC85">
            <v>4.6822816374310348</v>
          </cell>
          <cell r="AD85">
            <v>129118867</v>
          </cell>
          <cell r="AE85">
            <v>76.09</v>
          </cell>
          <cell r="AF85">
            <v>460017.99781000003</v>
          </cell>
        </row>
        <row r="86">
          <cell r="B86" t="str">
            <v>SOC. AGREGADOS CALCAREOS  LTDA</v>
          </cell>
          <cell r="L86">
            <v>4000</v>
          </cell>
          <cell r="M86">
            <v>9660094</v>
          </cell>
          <cell r="N86">
            <v>10</v>
          </cell>
          <cell r="O86">
            <v>16400</v>
          </cell>
          <cell r="P86">
            <v>54660000</v>
          </cell>
          <cell r="Q86">
            <v>41</v>
          </cell>
          <cell r="AA86">
            <v>20400</v>
          </cell>
          <cell r="AB86">
            <v>64320094</v>
          </cell>
          <cell r="AC86">
            <v>51</v>
          </cell>
          <cell r="AD86">
            <v>40000</v>
          </cell>
          <cell r="AE86">
            <v>21230.914634146342</v>
          </cell>
          <cell r="AF86">
            <v>433110.6585365854</v>
          </cell>
        </row>
        <row r="87">
          <cell r="B87" t="str">
            <v>CORPORACIÓN FINANCIERA DEL NORTE  S.A.</v>
          </cell>
          <cell r="F87">
            <v>3126483</v>
          </cell>
          <cell r="G87">
            <v>205850865</v>
          </cell>
          <cell r="H87">
            <v>2.5</v>
          </cell>
          <cell r="R87">
            <v>354540</v>
          </cell>
          <cell r="S87">
            <v>32102701</v>
          </cell>
          <cell r="T87">
            <v>0.28349746344374815</v>
          </cell>
          <cell r="AA87">
            <v>3481023</v>
          </cell>
          <cell r="AB87">
            <v>237953566</v>
          </cell>
          <cell r="AC87">
            <v>2.7834974634437479</v>
          </cell>
          <cell r="AD87">
            <v>125059320</v>
          </cell>
          <cell r="AE87">
            <v>116.58303563460925</v>
          </cell>
          <cell r="AF87">
            <v>405828.22845389438</v>
          </cell>
        </row>
        <row r="88">
          <cell r="B88" t="str">
            <v>ETERNIT ATLANTICO S.A.</v>
          </cell>
          <cell r="C88">
            <v>86753</v>
          </cell>
          <cell r="D88">
            <v>8684294</v>
          </cell>
          <cell r="E88">
            <v>1.4394862564098478</v>
          </cell>
          <cell r="AA88">
            <v>86753</v>
          </cell>
          <cell r="AB88">
            <v>8684294</v>
          </cell>
          <cell r="AC88">
            <v>1.4394862564098478</v>
          </cell>
          <cell r="AD88">
            <v>6026664</v>
          </cell>
          <cell r="AE88">
            <v>4331.63</v>
          </cell>
          <cell r="AF88">
            <v>375781.89739</v>
          </cell>
        </row>
        <row r="89">
          <cell r="B89" t="str">
            <v>OTRAS INVERSIONES</v>
          </cell>
          <cell r="AF89">
            <v>3797976.3994258554</v>
          </cell>
        </row>
        <row r="90">
          <cell r="B90" t="str">
            <v>SUBTOTAL</v>
          </cell>
          <cell r="AF90">
            <v>1046250103.3587524</v>
          </cell>
        </row>
        <row r="91">
          <cell r="B91" t="str">
            <v>T O T A L</v>
          </cell>
          <cell r="AF91">
            <v>2572809243.9527526</v>
          </cell>
        </row>
        <row r="92">
          <cell r="B92" t="str">
            <v>(*) VALORIZADAS A VALOR INTRINSECO, SEGÚN CIRCULAR EXTERNA No. 001 DE 1996 DE LA SUPERINTENDENCIA DE VALORES.</v>
          </cell>
        </row>
        <row r="100">
          <cell r="B100" t="str">
            <v>ALMACENES ÉXITO</v>
          </cell>
          <cell r="D100">
            <v>0</v>
          </cell>
          <cell r="O100">
            <v>76975</v>
          </cell>
          <cell r="P100">
            <v>0</v>
          </cell>
          <cell r="Q100">
            <v>4.0451435178820383E-2</v>
          </cell>
          <cell r="AA100">
            <v>76975</v>
          </cell>
          <cell r="AB100">
            <v>0</v>
          </cell>
          <cell r="AC100">
            <v>4.0451435178820383E-2</v>
          </cell>
          <cell r="AD100">
            <v>190289911</v>
          </cell>
          <cell r="AE100">
            <v>4500</v>
          </cell>
          <cell r="AF100">
            <v>346387.5</v>
          </cell>
        </row>
        <row r="101">
          <cell r="B101" t="str">
            <v>INGENIO LA CABAÑA</v>
          </cell>
          <cell r="O101">
            <v>16204</v>
          </cell>
          <cell r="P101">
            <v>1000000000</v>
          </cell>
          <cell r="Q101">
            <v>0.13999999999999999</v>
          </cell>
          <cell r="AA101">
            <v>16204</v>
          </cell>
          <cell r="AB101">
            <v>1000000000</v>
          </cell>
          <cell r="AC101">
            <v>0.13999999999999999</v>
          </cell>
          <cell r="AD101">
            <v>11574285.714285715</v>
          </cell>
          <cell r="AE101">
            <v>15527.59</v>
          </cell>
          <cell r="AF101">
            <v>251609.06836</v>
          </cell>
        </row>
        <row r="102">
          <cell r="B102" t="str">
            <v>ACERIAS PAZ DEL RIO S.A.</v>
          </cell>
          <cell r="O102">
            <v>9006666</v>
          </cell>
          <cell r="P102">
            <v>219780000</v>
          </cell>
          <cell r="Q102">
            <v>9.4555037793220276E-2</v>
          </cell>
          <cell r="AA102">
            <v>9006666</v>
          </cell>
          <cell r="AB102">
            <v>219780000</v>
          </cell>
          <cell r="AC102">
            <v>9.4555037793220276E-2</v>
          </cell>
          <cell r="AD102">
            <v>9525315848</v>
          </cell>
          <cell r="AE102">
            <v>22.31</v>
          </cell>
          <cell r="AF102">
            <v>200938.71845999997</v>
          </cell>
        </row>
        <row r="103">
          <cell r="B103" t="str">
            <v>PROMOTORA PROY. DEL SUROCCIDENTE S.A.</v>
          </cell>
          <cell r="C103">
            <v>191000</v>
          </cell>
          <cell r="D103">
            <v>274705370</v>
          </cell>
          <cell r="E103">
            <v>20</v>
          </cell>
          <cell r="O103">
            <v>382000</v>
          </cell>
          <cell r="P103">
            <v>706810000</v>
          </cell>
          <cell r="Q103">
            <v>40</v>
          </cell>
          <cell r="AA103">
            <v>573000</v>
          </cell>
          <cell r="AB103">
            <v>981515370</v>
          </cell>
          <cell r="AC103">
            <v>60</v>
          </cell>
          <cell r="AD103">
            <v>955000</v>
          </cell>
          <cell r="AE103">
            <v>342.98</v>
          </cell>
          <cell r="AF103">
            <v>196527.54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GOTA"/>
      <sheetName val="resumen-mes"/>
      <sheetName val="resumen"/>
      <sheetName val="INVERGPO"/>
      <sheetName val="EMPAQUE"/>
      <sheetName val="Datos"/>
      <sheetName val="Detalle Viaje"/>
      <sheetName val="ResumenViaje"/>
      <sheetName val="VISA"/>
      <sheetName val="AMEX"/>
      <sheetName val="CtaAhorros"/>
      <sheetName val="CtaAhoEDA"/>
      <sheetName val="VisaNew"/>
      <sheetName val="Listas"/>
      <sheetName val="Sheet1"/>
      <sheetName val="Hoja de paramet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ISTAS_A_JULIO_23-99"/>
      <sheetName val="ACCION POR GRU AL 6 DE AGOSTO"/>
      <sheetName val="ACCION POR GRU AL 23 DE JULIO"/>
      <sheetName val="Valorizacion"/>
    </sheetNames>
    <sheetDataSet>
      <sheetData sheetId="0"/>
      <sheetData sheetId="1"/>
      <sheetData sheetId="2">
        <row r="3">
          <cell r="C3" t="str">
            <v>NOMBRE O RAZÓN SOCIAL</v>
          </cell>
          <cell r="D3" t="str">
            <v>ACCIONES</v>
          </cell>
          <cell r="E3" t="str">
            <v>%</v>
          </cell>
        </row>
        <row r="4">
          <cell r="C4" t="str">
            <v>FIDEICOMISO DE  G. Y P. ACERÍAS  PAZ DEL RIO</v>
          </cell>
          <cell r="D4">
            <v>11491177</v>
          </cell>
          <cell r="E4">
            <v>9.5759808333333343</v>
          </cell>
        </row>
        <row r="5">
          <cell r="C5" t="str">
            <v>FONDO MUTUO INVERSION ACERIAS PAZ DEL  RIO. APRECIAR</v>
          </cell>
          <cell r="D5">
            <v>144509</v>
          </cell>
          <cell r="E5">
            <v>0.12042416666666668</v>
          </cell>
        </row>
        <row r="6">
          <cell r="C6" t="str">
            <v>TOTAL</v>
          </cell>
          <cell r="D6">
            <v>11635686</v>
          </cell>
          <cell r="E6">
            <v>9.6964050000000004</v>
          </cell>
        </row>
        <row r="7">
          <cell r="C7" t="str">
            <v>CPR ADR PROGRAM THE BANK OF NEW YORK</v>
          </cell>
          <cell r="D7">
            <v>18765742</v>
          </cell>
          <cell r="E7">
            <v>15.638118333333335</v>
          </cell>
        </row>
        <row r="9">
          <cell r="C9" t="str">
            <v xml:space="preserve">CEMENTOS ARGOS  S.A. </v>
          </cell>
          <cell r="D9">
            <v>24124594</v>
          </cell>
          <cell r="E9">
            <v>20.103828333333336</v>
          </cell>
        </row>
        <row r="10">
          <cell r="C10" t="str">
            <v xml:space="preserve">CIA DE INVERSIONES LA MERCED </v>
          </cell>
          <cell r="D10">
            <v>19876107</v>
          </cell>
          <cell r="E10">
            <v>16.563422499999998</v>
          </cell>
        </row>
        <row r="11">
          <cell r="C11" t="str">
            <v>FUND.PARA BENEF.SOCIAL EMPLEADOS CEMCARIBE</v>
          </cell>
          <cell r="D11">
            <v>5374934</v>
          </cell>
          <cell r="E11">
            <v>4.4791116666666664</v>
          </cell>
        </row>
        <row r="12">
          <cell r="C12" t="str">
            <v>FONDO DE PENSIONES OBLIGATORIAS PROTECCIÓN</v>
          </cell>
          <cell r="D12">
            <v>2305000</v>
          </cell>
          <cell r="E12">
            <v>1.9208333333333334</v>
          </cell>
        </row>
        <row r="13">
          <cell r="C13" t="str">
            <v xml:space="preserve">CEMENTOS RIO CLARO S.A. </v>
          </cell>
          <cell r="D13">
            <v>2137782</v>
          </cell>
          <cell r="E13">
            <v>1.781485</v>
          </cell>
        </row>
        <row r="14">
          <cell r="C14" t="str">
            <v>INVERSIONES REACOL S.A.</v>
          </cell>
          <cell r="D14">
            <v>1543975</v>
          </cell>
          <cell r="E14">
            <v>1.2866458333333335</v>
          </cell>
        </row>
        <row r="15">
          <cell r="C15" t="str">
            <v>CORFINSURA</v>
          </cell>
          <cell r="D15">
            <v>1516392</v>
          </cell>
          <cell r="E15">
            <v>1.26366</v>
          </cell>
        </row>
        <row r="16">
          <cell r="C16" t="str">
            <v xml:space="preserve">CEMENTOS EL CAIRO S.A. </v>
          </cell>
          <cell r="D16">
            <v>1485397</v>
          </cell>
          <cell r="E16">
            <v>1.2378308333333332</v>
          </cell>
        </row>
        <row r="17">
          <cell r="C17" t="str">
            <v xml:space="preserve">CEMENTOS DEL NARE S.A. </v>
          </cell>
          <cell r="D17">
            <v>1409476</v>
          </cell>
          <cell r="E17">
            <v>1.1745633333333334</v>
          </cell>
        </row>
        <row r="18">
          <cell r="C18" t="str">
            <v xml:space="preserve">CEMENTOS DEL VALLE S.A. </v>
          </cell>
          <cell r="D18">
            <v>1320993</v>
          </cell>
          <cell r="E18">
            <v>1.1008275000000001</v>
          </cell>
        </row>
        <row r="19">
          <cell r="C19" t="str">
            <v>BANCOLOMBIA</v>
          </cell>
          <cell r="D19">
            <v>1317141</v>
          </cell>
          <cell r="E19">
            <v>1.0976174999999999</v>
          </cell>
        </row>
        <row r="20">
          <cell r="C20" t="str">
            <v>COMPAÑÍA SURAMERICANA DE CONSTRUCCIONES S.A</v>
          </cell>
          <cell r="D20">
            <v>631674</v>
          </cell>
          <cell r="E20">
            <v>0.52639499999999995</v>
          </cell>
        </row>
        <row r="21">
          <cell r="C21" t="str">
            <v>CIA. REASEGURADORA DE COLOMBIA S.A.</v>
          </cell>
          <cell r="D21">
            <v>500000</v>
          </cell>
          <cell r="E21">
            <v>0.41666666666666669</v>
          </cell>
        </row>
        <row r="22">
          <cell r="C22" t="str">
            <v>BANCOLOMBIA PANAMA</v>
          </cell>
          <cell r="D22">
            <v>488574</v>
          </cell>
          <cell r="E22">
            <v>0.40714499999999998</v>
          </cell>
        </row>
        <row r="23">
          <cell r="C23" t="str">
            <v xml:space="preserve">CEMENTOS DEL CARIBE S.A. </v>
          </cell>
          <cell r="D23">
            <v>218584</v>
          </cell>
          <cell r="E23">
            <v>0.18215333333333333</v>
          </cell>
        </row>
        <row r="24">
          <cell r="C24" t="str">
            <v>SUFINANCIAMIENTO</v>
          </cell>
          <cell r="D24">
            <v>175578</v>
          </cell>
          <cell r="E24">
            <v>0.146315</v>
          </cell>
        </row>
        <row r="25">
          <cell r="C25" t="str">
            <v>FOMENTE</v>
          </cell>
          <cell r="D25">
            <v>171664</v>
          </cell>
          <cell r="E25">
            <v>0.14305333333333334</v>
          </cell>
        </row>
        <row r="26">
          <cell r="C26" t="str">
            <v>COMPAÑÍA NACIONAL DE CHOCOLOATES</v>
          </cell>
          <cell r="D26">
            <v>75059</v>
          </cell>
          <cell r="E26">
            <v>6.254916666666667E-2</v>
          </cell>
        </row>
        <row r="27">
          <cell r="C27" t="str">
            <v>SULEASING SURAMERICANA Y CIA.</v>
          </cell>
          <cell r="D27">
            <v>67811</v>
          </cell>
          <cell r="E27">
            <v>5.6509166666666666E-2</v>
          </cell>
        </row>
        <row r="28">
          <cell r="C28" t="str">
            <v>SURAMERICANA ADMDORA.DE RIESGOS PROF.Y SEG.SURATEP</v>
          </cell>
          <cell r="D28">
            <v>60908</v>
          </cell>
          <cell r="E28">
            <v>5.0756666666666665E-2</v>
          </cell>
        </row>
        <row r="29">
          <cell r="C29" t="str">
            <v>NUEVO MUNDO COMPANIA GENERAL S.A.</v>
          </cell>
          <cell r="D29">
            <v>25000</v>
          </cell>
          <cell r="E29">
            <v>2.0833333333333336E-2</v>
          </cell>
        </row>
        <row r="30">
          <cell r="C30" t="str">
            <v>ERECOS S.A.</v>
          </cell>
          <cell r="D30">
            <v>12056</v>
          </cell>
          <cell r="E30">
            <v>1.0046666666666667E-2</v>
          </cell>
        </row>
        <row r="31">
          <cell r="C31" t="str">
            <v>TOTAL</v>
          </cell>
          <cell r="D31">
            <v>64838699</v>
          </cell>
          <cell r="E31">
            <v>54.032249166666666</v>
          </cell>
        </row>
        <row r="32">
          <cell r="C32" t="str">
            <v>BANCO DE BOGOTA</v>
          </cell>
          <cell r="D32">
            <v>2098161</v>
          </cell>
          <cell r="E32">
            <v>1.7484675000000001</v>
          </cell>
        </row>
        <row r="33">
          <cell r="C33" t="str">
            <v>RAMÍREZ MORENO NELLY</v>
          </cell>
          <cell r="D33">
            <v>1603557</v>
          </cell>
          <cell r="E33">
            <v>1.3362974999999999</v>
          </cell>
        </row>
        <row r="34">
          <cell r="C34" t="str">
            <v xml:space="preserve">CORP. FINANCIERA ING. COLOMBIA </v>
          </cell>
          <cell r="D34">
            <v>1014684</v>
          </cell>
          <cell r="E34">
            <v>0.84557000000000004</v>
          </cell>
        </row>
        <row r="35">
          <cell r="C35" t="str">
            <v xml:space="preserve">INSTITUTO DE FOMENTO INDUSTRIAL </v>
          </cell>
          <cell r="D35">
            <v>802375</v>
          </cell>
          <cell r="E35">
            <v>0.66864583333333338</v>
          </cell>
        </row>
        <row r="36">
          <cell r="C36" t="str">
            <v>ISTITUTO DE SEGUROS SOCIALES  - ISS</v>
          </cell>
          <cell r="D36">
            <v>740207</v>
          </cell>
          <cell r="E36">
            <v>0.61683916666666672</v>
          </cell>
        </row>
        <row r="37">
          <cell r="C37" t="str">
            <v>BANCO GANADERO</v>
          </cell>
          <cell r="D37">
            <v>660340</v>
          </cell>
          <cell r="E37">
            <v>0.55028333333333335</v>
          </cell>
        </row>
        <row r="38">
          <cell r="C38" t="str">
            <v>EMPRESA DE ENERGIA DE BOYACÁ</v>
          </cell>
          <cell r="D38">
            <v>627810</v>
          </cell>
          <cell r="E38">
            <v>0.52317500000000006</v>
          </cell>
        </row>
        <row r="39">
          <cell r="C39" t="str">
            <v>BETANCUR DE TORO MARGARITA LILIA</v>
          </cell>
          <cell r="D39">
            <v>575722</v>
          </cell>
          <cell r="E39">
            <v>0.47976833333333335</v>
          </cell>
        </row>
        <row r="40">
          <cell r="C40" t="str">
            <v>ESCUELA DE INGENIERIA DE ANTIOQUIA</v>
          </cell>
          <cell r="D40">
            <v>395282</v>
          </cell>
          <cell r="E40">
            <v>0.32940166666666665</v>
          </cell>
        </row>
        <row r="41">
          <cell r="C41" t="str">
            <v>JUAN MANUEL RUISECO &amp; CIA S. EN C.</v>
          </cell>
          <cell r="D41">
            <v>328868</v>
          </cell>
          <cell r="E41">
            <v>0.27405666666666667</v>
          </cell>
        </row>
        <row r="42">
          <cell r="C42" t="str">
            <v>BANCO POPULAR</v>
          </cell>
          <cell r="D42">
            <v>311865</v>
          </cell>
          <cell r="E42">
            <v>0.25988749999999999</v>
          </cell>
        </row>
        <row r="43">
          <cell r="C43" t="str">
            <v>MINERALES DE COLOMBIA-MINERALCO</v>
          </cell>
          <cell r="D43">
            <v>293032</v>
          </cell>
          <cell r="E43">
            <v>0.24419333333333335</v>
          </cell>
        </row>
        <row r="44">
          <cell r="C44" t="str">
            <v>FDO.MUT. DE INVERSION SOCIAL  FONSOCIAL</v>
          </cell>
          <cell r="D44">
            <v>231104</v>
          </cell>
          <cell r="E44">
            <v>0.19258666666666666</v>
          </cell>
        </row>
        <row r="45">
          <cell r="C45" t="str">
            <v>CITIBANK COLOMBIA</v>
          </cell>
          <cell r="D45">
            <v>203730</v>
          </cell>
          <cell r="E45">
            <v>0.16977500000000001</v>
          </cell>
        </row>
        <row r="46">
          <cell r="C46" t="str">
            <v>FUNDACION PABLO RAMIREZ</v>
          </cell>
          <cell r="D46">
            <v>203685</v>
          </cell>
          <cell r="E46">
            <v>0.16973750000000001</v>
          </cell>
        </row>
        <row r="47">
          <cell r="C47" t="str">
            <v>OTROS</v>
          </cell>
          <cell r="D47">
            <v>9221274</v>
          </cell>
          <cell r="E47">
            <v>7.6843949999999994</v>
          </cell>
        </row>
        <row r="48">
          <cell r="C48" t="str">
            <v>TOTAL</v>
          </cell>
          <cell r="D48">
            <v>19311696</v>
          </cell>
          <cell r="E48">
            <v>16.09308</v>
          </cell>
        </row>
        <row r="49">
          <cell r="C49" t="str">
            <v>EX IM BANK</v>
          </cell>
          <cell r="D49">
            <v>2528386</v>
          </cell>
          <cell r="E49">
            <v>2.1069883333333332</v>
          </cell>
        </row>
        <row r="50">
          <cell r="C50" t="str">
            <v>CHEMICAL INTERNATIONAL BANKING CORP.</v>
          </cell>
          <cell r="D50">
            <v>845145</v>
          </cell>
          <cell r="E50">
            <v>0.70428749999999996</v>
          </cell>
        </row>
        <row r="51">
          <cell r="C51" t="str">
            <v>FDO COLOMBIA EMERGING MARKETS INDEX  COMMON TRUST</v>
          </cell>
          <cell r="D51">
            <v>794592</v>
          </cell>
          <cell r="E51">
            <v>0.66215999999999997</v>
          </cell>
        </row>
        <row r="52">
          <cell r="C52" t="str">
            <v>THE CHASSE MANHATTAN BANK</v>
          </cell>
          <cell r="D52">
            <v>740977</v>
          </cell>
          <cell r="E52">
            <v>0.61748083333333337</v>
          </cell>
        </row>
        <row r="53">
          <cell r="C53" t="str">
            <v>STATE STREET EMERGING MARKETS</v>
          </cell>
          <cell r="D53">
            <v>172610</v>
          </cell>
          <cell r="E53">
            <v>0.14384166666666667</v>
          </cell>
        </row>
        <row r="54">
          <cell r="C54" t="str">
            <v>SUBFONDO BARCLAYS GLOBAL INVESTORS SERVICES</v>
          </cell>
          <cell r="D54">
            <v>151938</v>
          </cell>
          <cell r="E54">
            <v>0.12661500000000001</v>
          </cell>
        </row>
        <row r="55">
          <cell r="C55" t="str">
            <v>FONDO THE AQUILA EMERGING MARKETS FUND</v>
          </cell>
          <cell r="D55">
            <v>108940</v>
          </cell>
          <cell r="E55">
            <v>9.0783333333333327E-2</v>
          </cell>
        </row>
      </sheetData>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Tickmarks"/>
      <sheetName val="XREF"/>
      <sheetName val="PPC1"/>
      <sheetName val="PPC2"/>
      <sheetName val="PPC3"/>
      <sheetName val="PPC4"/>
      <sheetName val="ENVIOCALI"/>
      <sheetName val="T. DINAMICA"/>
    </sheetNames>
    <sheetDataSet>
      <sheetData sheetId="0">
        <row r="1">
          <cell r="D1" t="str">
            <v>(Cifras expresadas en miles de pesos)</v>
          </cell>
        </row>
        <row r="16">
          <cell r="K16">
            <v>40966031</v>
          </cell>
          <cell r="L16" t="str">
            <v>!</v>
          </cell>
        </row>
        <row r="39">
          <cell r="P39">
            <v>-13866101</v>
          </cell>
          <cell r="Q39" t="str">
            <v>!</v>
          </cell>
        </row>
      </sheetData>
      <sheetData sheetId="1">
        <row r="1">
          <cell r="A1" t="str">
            <v>(reserved)</v>
          </cell>
        </row>
      </sheetData>
      <sheetData sheetId="2">
        <row r="5">
          <cell r="B5" t="str">
            <v>De acuerdo al kardex obtenido del módulo de activos fijos el saldo al 31 de diciembre de 2006,se encuentra adecuado. Ver PPC1.</v>
          </cell>
        </row>
      </sheetData>
      <sheetData sheetId="3">
        <row r="2">
          <cell r="A2">
            <v>40966031</v>
          </cell>
          <cell r="B2">
            <v>40966031</v>
          </cell>
          <cell r="D2" t="str">
            <v>Cuentas de orden - Cedula sumaria y pruebas</v>
          </cell>
          <cell r="E2" t="str">
            <v>!</v>
          </cell>
        </row>
        <row r="3">
          <cell r="A3">
            <v>40966031</v>
          </cell>
          <cell r="B3">
            <v>40966031</v>
          </cell>
          <cell r="D3" t="str">
            <v>Cuentas de orden - Cedula sumaria y pruebas</v>
          </cell>
          <cell r="E3" t="str">
            <v>!</v>
          </cell>
        </row>
        <row r="4">
          <cell r="A4">
            <v>-13866101</v>
          </cell>
          <cell r="B4">
            <v>-13866101</v>
          </cell>
          <cell r="D4" t="str">
            <v>Cuentas de orden - Cedula sumaria y pruebas</v>
          </cell>
          <cell r="E4" t="str">
            <v>!</v>
          </cell>
        </row>
        <row r="5">
          <cell r="A5">
            <v>-13866101</v>
          </cell>
          <cell r="B5">
            <v>-13866101</v>
          </cell>
          <cell r="D5" t="str">
            <v>Cuentas de orden - Cedula sumaria y pruebas</v>
          </cell>
          <cell r="E5" t="str">
            <v>!</v>
          </cell>
        </row>
      </sheetData>
      <sheetData sheetId="4">
        <row r="27980">
          <cell r="D27980" t="str">
            <v>Para efectos de cruce</v>
          </cell>
        </row>
        <row r="27983">
          <cell r="E27983">
            <v>40966031</v>
          </cell>
          <cell r="F27983" t="str">
            <v>!</v>
          </cell>
        </row>
      </sheetData>
      <sheetData sheetId="5">
        <row r="7">
          <cell r="F7" t="str">
            <v>N/S</v>
          </cell>
        </row>
        <row r="8">
          <cell r="F8" t="str">
            <v>N</v>
          </cell>
        </row>
        <row r="10">
          <cell r="F10" t="str">
            <v>N</v>
          </cell>
        </row>
        <row r="11">
          <cell r="F11" t="str">
            <v>N</v>
          </cell>
        </row>
        <row r="12">
          <cell r="F12" t="str">
            <v>N</v>
          </cell>
        </row>
        <row r="13">
          <cell r="F13" t="str">
            <v>N</v>
          </cell>
        </row>
        <row r="14">
          <cell r="F14" t="str">
            <v>N</v>
          </cell>
        </row>
        <row r="15">
          <cell r="F15" t="str">
            <v>N</v>
          </cell>
        </row>
        <row r="16">
          <cell r="F16" t="str">
            <v>N</v>
          </cell>
        </row>
        <row r="17">
          <cell r="F17" t="str">
            <v>N</v>
          </cell>
        </row>
        <row r="19">
          <cell r="F19" t="str">
            <v>N</v>
          </cell>
        </row>
        <row r="20">
          <cell r="F20" t="str">
            <v>N</v>
          </cell>
        </row>
        <row r="21">
          <cell r="F21" t="str">
            <v>N</v>
          </cell>
        </row>
        <row r="22">
          <cell r="F22" t="str">
            <v>N</v>
          </cell>
        </row>
        <row r="23">
          <cell r="F23" t="str">
            <v>N</v>
          </cell>
        </row>
        <row r="24">
          <cell r="F24" t="str">
            <v>N</v>
          </cell>
        </row>
        <row r="25">
          <cell r="F25" t="str">
            <v>N</v>
          </cell>
        </row>
        <row r="26">
          <cell r="F26" t="str">
            <v>N</v>
          </cell>
        </row>
        <row r="56">
          <cell r="E56">
            <v>-13866101</v>
          </cell>
          <cell r="F56" t="str">
            <v>!</v>
          </cell>
        </row>
      </sheetData>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elsia.com/wp-content/uploads/2022/02/20220223-Premios-y-Reconocimientos-2021.pdf" TargetMode="External"/><Relationship Id="rId2" Type="http://schemas.openxmlformats.org/officeDocument/2006/relationships/hyperlink" Target="https://www.celsia.com/es/quienes-somos/gobierno-corporativo-celsia/" TargetMode="External"/><Relationship Id="rId1" Type="http://schemas.openxmlformats.org/officeDocument/2006/relationships/hyperlink" Target="https://www.celsia.com/es/quienes-somos/sostenibilidad/metas-socioambientales/" TargetMode="External"/><Relationship Id="rId6" Type="http://schemas.openxmlformats.org/officeDocument/2006/relationships/printerSettings" Target="../printerSettings/printerSettings1.bin"/><Relationship Id="rId5" Type="http://schemas.openxmlformats.org/officeDocument/2006/relationships/hyperlink" Target="https://app.powerbi.com/view?r=eyJrIjoiMjg3NDc0NzEtNDE3ZS00MTM2LWE4N2MtNTEzMmI0YzZkZDUzIiwidCI6ImRmMDJiYWRiLWEyZDMtNGE5OS1hOWRiLTRmZWMzNjdmM2ZhMSIsImMiOjR9" TargetMode="External"/><Relationship Id="rId4" Type="http://schemas.openxmlformats.org/officeDocument/2006/relationships/hyperlink" Target="https://www.celsia.com/es/quienes-somos/sostenibilidad/repor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3F4A-E33E-4B00-B77A-07445AA4282A}">
  <dimension ref="B2:AE64"/>
  <sheetViews>
    <sheetView showGridLines="0" tabSelected="1" zoomScale="115" zoomScaleNormal="115" workbookViewId="0">
      <pane xSplit="3" ySplit="6" topLeftCell="D7" activePane="bottomRight" state="frozen"/>
      <selection pane="topRight" activeCell="D1" sqref="D1"/>
      <selection pane="bottomLeft" activeCell="A3" sqref="A3"/>
      <selection pane="bottomRight" activeCell="B1" sqref="B1"/>
    </sheetView>
  </sheetViews>
  <sheetFormatPr baseColWidth="10" defaultRowHeight="12" customHeight="1" outlineLevelCol="1" x14ac:dyDescent="0.25"/>
  <cols>
    <col min="1" max="1" width="3.140625" style="3" customWidth="1"/>
    <col min="2" max="2" width="37" style="3" customWidth="1"/>
    <col min="3" max="3" width="12.42578125" style="2" customWidth="1"/>
    <col min="4" max="4" width="3.7109375" style="3" customWidth="1"/>
    <col min="5" max="6" width="11.42578125" style="3" customWidth="1"/>
    <col min="7" max="7" width="11.42578125" style="4" customWidth="1"/>
    <col min="8" max="17" width="11.42578125" style="5" customWidth="1" outlineLevel="1"/>
    <col min="18" max="18" width="3" style="6" customWidth="1"/>
    <col min="19" max="19" width="11.85546875" style="7" customWidth="1"/>
    <col min="20" max="24" width="11.85546875" style="7" customWidth="1" outlineLevel="1"/>
    <col min="25" max="25" width="2.140625" style="3" customWidth="1"/>
    <col min="26" max="26" width="23.5703125" style="3" customWidth="1"/>
    <col min="27" max="27" width="2.140625" style="3" customWidth="1"/>
    <col min="28" max="28" width="23.5703125" style="3" customWidth="1"/>
    <col min="29" max="29" width="2.140625" style="3" customWidth="1"/>
    <col min="30" max="30" width="23.5703125" style="3" customWidth="1"/>
    <col min="31" max="31" width="11.42578125" style="6"/>
    <col min="32" max="16384" width="11.42578125" style="3"/>
  </cols>
  <sheetData>
    <row r="2" spans="2:31" ht="12" customHeight="1" x14ac:dyDescent="0.25">
      <c r="B2" s="1" t="s">
        <v>0</v>
      </c>
    </row>
    <row r="3" spans="2:31" ht="12" customHeight="1" x14ac:dyDescent="0.25">
      <c r="D3" s="8" t="s">
        <v>1</v>
      </c>
      <c r="E3" s="8"/>
      <c r="F3" s="8"/>
      <c r="R3" s="8" t="s">
        <v>2</v>
      </c>
    </row>
    <row r="4" spans="2:31" ht="12" hidden="1" customHeight="1" x14ac:dyDescent="0.25">
      <c r="G4" s="9">
        <v>2021</v>
      </c>
      <c r="H4" s="10">
        <v>2021</v>
      </c>
      <c r="I4" s="10">
        <v>2021</v>
      </c>
      <c r="J4" s="10">
        <v>2021</v>
      </c>
      <c r="K4" s="10">
        <v>2020</v>
      </c>
      <c r="L4" s="10">
        <v>2020</v>
      </c>
      <c r="M4" s="10">
        <v>2020</v>
      </c>
      <c r="N4" s="10">
        <v>2020</v>
      </c>
      <c r="O4" s="10">
        <v>2019</v>
      </c>
      <c r="P4" s="10">
        <v>2019</v>
      </c>
      <c r="Q4" s="10">
        <v>2019</v>
      </c>
      <c r="S4" s="10"/>
      <c r="T4" s="10"/>
      <c r="U4" s="10"/>
      <c r="V4" s="10"/>
      <c r="W4" s="10"/>
      <c r="X4" s="10"/>
    </row>
    <row r="5" spans="2:31" s="11" customFormat="1" ht="12" hidden="1" customHeight="1" x14ac:dyDescent="0.25">
      <c r="C5" s="12"/>
      <c r="G5" s="13">
        <v>4</v>
      </c>
      <c r="H5" s="7">
        <v>3</v>
      </c>
      <c r="I5" s="7"/>
      <c r="J5" s="7"/>
      <c r="K5" s="7"/>
      <c r="L5" s="7"/>
      <c r="M5" s="7"/>
      <c r="N5" s="7"/>
      <c r="O5" s="7"/>
      <c r="P5" s="7"/>
      <c r="Q5" s="7"/>
      <c r="R5" s="14"/>
      <c r="S5" s="7" t="s">
        <v>3</v>
      </c>
      <c r="T5" s="7"/>
      <c r="U5" s="7"/>
      <c r="V5" s="7"/>
      <c r="W5" s="7"/>
      <c r="X5" s="7"/>
      <c r="AE5" s="14"/>
    </row>
    <row r="6" spans="2:31" s="15" customFormat="1" ht="12" customHeight="1" x14ac:dyDescent="0.25">
      <c r="C6" s="16" t="s">
        <v>4</v>
      </c>
      <c r="D6" s="17"/>
      <c r="E6" s="18" t="s">
        <v>5</v>
      </c>
      <c r="F6" s="16" t="s">
        <v>6</v>
      </c>
      <c r="G6" s="18" t="s">
        <v>7</v>
      </c>
      <c r="H6" s="19" t="s">
        <v>8</v>
      </c>
      <c r="I6" s="19" t="s">
        <v>9</v>
      </c>
      <c r="J6" s="19" t="s">
        <v>10</v>
      </c>
      <c r="K6" s="19" t="s">
        <v>11</v>
      </c>
      <c r="L6" s="19" t="s">
        <v>12</v>
      </c>
      <c r="M6" s="19" t="s">
        <v>13</v>
      </c>
      <c r="N6" s="19" t="s">
        <v>14</v>
      </c>
      <c r="O6" s="19" t="s">
        <v>15</v>
      </c>
      <c r="P6" s="19" t="s">
        <v>16</v>
      </c>
      <c r="Q6" s="19" t="s">
        <v>17</v>
      </c>
      <c r="R6" s="6"/>
      <c r="S6" s="20">
        <v>2021</v>
      </c>
      <c r="T6" s="20">
        <v>2020</v>
      </c>
      <c r="U6" s="21">
        <v>2019</v>
      </c>
      <c r="V6" s="21">
        <v>2018</v>
      </c>
      <c r="W6" s="21">
        <v>2017</v>
      </c>
      <c r="X6" s="21">
        <v>2016</v>
      </c>
      <c r="Z6" s="15" t="s">
        <v>18</v>
      </c>
      <c r="AB6" s="22" t="s">
        <v>19</v>
      </c>
      <c r="AD6" s="15" t="s">
        <v>20</v>
      </c>
      <c r="AE6" s="23"/>
    </row>
    <row r="7" spans="2:31" s="15" customFormat="1" ht="12" customHeight="1" x14ac:dyDescent="0.25">
      <c r="B7" s="17" t="s">
        <v>21</v>
      </c>
      <c r="C7" s="16"/>
      <c r="D7" s="17"/>
      <c r="E7" s="17"/>
      <c r="F7" s="17"/>
      <c r="G7" s="18"/>
      <c r="H7" s="19"/>
      <c r="I7" s="19"/>
      <c r="J7" s="19"/>
      <c r="K7" s="19"/>
      <c r="L7" s="19"/>
      <c r="M7" s="19"/>
      <c r="N7" s="19"/>
      <c r="O7" s="19"/>
      <c r="P7" s="19"/>
      <c r="Q7" s="19"/>
      <c r="R7" s="6"/>
      <c r="S7" s="21"/>
      <c r="T7" s="21"/>
      <c r="U7" s="21"/>
      <c r="V7" s="21"/>
      <c r="W7" s="21"/>
      <c r="X7" s="21"/>
      <c r="AB7" s="22"/>
      <c r="AE7" s="23"/>
    </row>
    <row r="8" spans="2:31" s="11" customFormat="1" ht="12" customHeight="1" x14ac:dyDescent="0.2">
      <c r="B8" s="24" t="s">
        <v>22</v>
      </c>
      <c r="C8" s="25" t="s">
        <v>23</v>
      </c>
      <c r="E8" s="11">
        <v>1549</v>
      </c>
      <c r="F8" s="11">
        <v>1644</v>
      </c>
      <c r="G8" s="26">
        <v>1614</v>
      </c>
      <c r="H8" s="27">
        <v>1243.4487632710986</v>
      </c>
      <c r="I8" s="27">
        <v>1365.9261007051471</v>
      </c>
      <c r="J8" s="27">
        <v>1418.7351239809464</v>
      </c>
      <c r="K8" s="27">
        <v>1193.8032203929333</v>
      </c>
      <c r="L8" s="27">
        <v>1181.0485842902795</v>
      </c>
      <c r="M8" s="27">
        <v>978.27871040035711</v>
      </c>
      <c r="N8" s="27">
        <v>1194.5430880316972</v>
      </c>
      <c r="O8" s="27">
        <v>1335.918007928017</v>
      </c>
      <c r="P8" s="27">
        <v>1266.9347970477379</v>
      </c>
      <c r="Q8" s="27">
        <v>1527.976106661122</v>
      </c>
      <c r="R8" s="6"/>
      <c r="S8" s="28">
        <v>5669.86</v>
      </c>
      <c r="T8" s="28">
        <v>4548.08</v>
      </c>
      <c r="U8" s="28">
        <v>5625</v>
      </c>
      <c r="V8" s="28">
        <v>6516</v>
      </c>
      <c r="W8" s="28">
        <v>6317</v>
      </c>
      <c r="X8" s="28">
        <v>7125.1159193589492</v>
      </c>
      <c r="AB8" s="29" t="s">
        <v>24</v>
      </c>
      <c r="AE8" s="30"/>
    </row>
    <row r="9" spans="2:31" s="33" customFormat="1" ht="12" customHeight="1" x14ac:dyDescent="0.2">
      <c r="B9" s="31" t="s">
        <v>25</v>
      </c>
      <c r="C9" s="32" t="s">
        <v>26</v>
      </c>
      <c r="E9" s="34">
        <f>27/E8</f>
        <v>1.7430600387346677E-2</v>
      </c>
      <c r="F9" s="34">
        <f>(76)/F8</f>
        <v>4.6228710462287104E-2</v>
      </c>
      <c r="G9" s="34">
        <v>2.7829385637482815E-2</v>
      </c>
      <c r="H9" s="35">
        <v>2.3691032079439459E-2</v>
      </c>
      <c r="I9" s="35">
        <v>3.0363272679325041E-2</v>
      </c>
      <c r="J9" s="35">
        <v>5.1687894209761484E-2</v>
      </c>
      <c r="K9" s="35">
        <v>2.8259275208602625E-2</v>
      </c>
      <c r="L9" s="35">
        <v>1.876362640672562E-2</v>
      </c>
      <c r="M9" s="35">
        <v>3.5316822805906367E-2</v>
      </c>
      <c r="N9" s="35">
        <v>6.5748388841638805E-2</v>
      </c>
      <c r="O9" s="35">
        <v>3.4415398046252946E-2</v>
      </c>
      <c r="P9" s="35">
        <v>3.37432203295851E-2</v>
      </c>
      <c r="Q9" s="35">
        <v>2.6636125156063319E-2</v>
      </c>
      <c r="R9" s="36"/>
      <c r="S9" s="37">
        <v>3.3279999999999997E-2</v>
      </c>
      <c r="T9" s="37">
        <v>3.7224499129302917E-2</v>
      </c>
      <c r="U9" s="37">
        <v>3.8008188403168379E-2</v>
      </c>
      <c r="V9" s="37">
        <v>3.3894079490990867E-2</v>
      </c>
      <c r="W9" s="37">
        <v>2.5899869342677129E-2</v>
      </c>
      <c r="X9" s="37">
        <v>2.7827368533407486E-2</v>
      </c>
      <c r="Y9" s="38"/>
      <c r="Z9" s="29" t="s">
        <v>27</v>
      </c>
      <c r="AB9" s="29"/>
      <c r="AC9" s="38"/>
      <c r="AD9" s="38"/>
      <c r="AE9" s="36"/>
    </row>
    <row r="10" spans="2:31" s="33" customFormat="1" ht="12" customHeight="1" x14ac:dyDescent="0.2">
      <c r="B10" s="31" t="s">
        <v>28</v>
      </c>
      <c r="C10" s="32" t="s">
        <v>26</v>
      </c>
      <c r="E10" s="34">
        <f>10/E8</f>
        <v>6.4557779212395094E-3</v>
      </c>
      <c r="F10" s="34">
        <f>13/F8</f>
        <v>7.9075425790754265E-3</v>
      </c>
      <c r="G10" s="34">
        <v>1.5793839742884529E-2</v>
      </c>
      <c r="H10" s="35">
        <v>1.7117815250630785E-2</v>
      </c>
      <c r="I10" s="35">
        <v>1.2053374638276987E-2</v>
      </c>
      <c r="J10" s="35">
        <v>1.3816335443220655E-2</v>
      </c>
      <c r="K10" s="35">
        <v>1.2419576764183909E-2</v>
      </c>
      <c r="L10" s="35">
        <v>9.9717640575109501E-3</v>
      </c>
      <c r="M10" s="35">
        <v>1.1351612970760962E-2</v>
      </c>
      <c r="N10" s="35">
        <v>1.0657166486121932E-2</v>
      </c>
      <c r="O10" s="35">
        <v>6.2415287558944873E-3</v>
      </c>
      <c r="P10" s="35">
        <v>6.3806676901111284E-3</v>
      </c>
      <c r="Q10" s="35">
        <v>5.0343165553870918E-3</v>
      </c>
      <c r="R10" s="36"/>
      <c r="S10" s="37">
        <v>1.8884416899182698E-2</v>
      </c>
      <c r="T10" s="37">
        <v>1.3999533869237128E-2</v>
      </c>
      <c r="U10" s="37">
        <v>6.1254702308539072E-3</v>
      </c>
      <c r="V10" s="37">
        <v>1.8831641596072787E-3</v>
      </c>
      <c r="W10" s="37">
        <v>8.5291024534542997E-4</v>
      </c>
      <c r="X10" s="37">
        <v>0</v>
      </c>
      <c r="Y10" s="38"/>
      <c r="Z10" s="29"/>
      <c r="AB10" s="29"/>
      <c r="AC10" s="38"/>
      <c r="AD10" s="38"/>
      <c r="AE10" s="36"/>
    </row>
    <row r="11" spans="2:31" s="33" customFormat="1" ht="12" customHeight="1" x14ac:dyDescent="0.2">
      <c r="B11" s="31" t="s">
        <v>29</v>
      </c>
      <c r="C11" s="32" t="s">
        <v>26</v>
      </c>
      <c r="E11" s="34">
        <f>11/E8</f>
        <v>7.1013557133634605E-3</v>
      </c>
      <c r="F11" s="34">
        <f>(12)/F8</f>
        <v>7.2992700729927005E-3</v>
      </c>
      <c r="G11" s="34">
        <v>9.5183290698226397E-3</v>
      </c>
      <c r="H11" s="35">
        <v>1.2646230941264977E-2</v>
      </c>
      <c r="I11" s="35">
        <v>9.0557839666755621E-3</v>
      </c>
      <c r="J11" s="35">
        <v>1.6341561482591319E-2</v>
      </c>
      <c r="K11" s="35">
        <v>8.5440235575641905E-3</v>
      </c>
      <c r="L11" s="35">
        <v>7.0711238516768119E-3</v>
      </c>
      <c r="M11" s="35">
        <v>7.9112589904874499E-3</v>
      </c>
      <c r="N11" s="35">
        <v>5.432887853120935E-3</v>
      </c>
      <c r="O11" s="35">
        <v>3.9298757629293024E-3</v>
      </c>
      <c r="P11" s="35">
        <v>3.7699697127808358E-3</v>
      </c>
      <c r="Q11" s="35">
        <v>2.5868568068509118E-3</v>
      </c>
      <c r="R11" s="39"/>
      <c r="S11" s="37">
        <v>8.1455831008173177E-3</v>
      </c>
      <c r="T11" s="37">
        <v>4.3145679055777387E-3</v>
      </c>
      <c r="U11" s="37">
        <v>3.3750407639448654E-3</v>
      </c>
      <c r="V11" s="37">
        <v>1.25179364670612E-3</v>
      </c>
      <c r="W11" s="37">
        <v>0</v>
      </c>
      <c r="X11" s="37">
        <v>0</v>
      </c>
      <c r="Y11" s="38"/>
      <c r="Z11" s="29"/>
      <c r="AB11" s="29"/>
      <c r="AC11" s="38"/>
      <c r="AD11" s="38"/>
      <c r="AE11" s="36"/>
    </row>
    <row r="12" spans="2:31" ht="12" customHeight="1" x14ac:dyDescent="0.2">
      <c r="B12" s="40" t="s">
        <v>30</v>
      </c>
      <c r="C12" s="41" t="s">
        <v>26</v>
      </c>
      <c r="E12" s="42">
        <f>1488/E8</f>
        <v>0.96061975468043903</v>
      </c>
      <c r="F12" s="42">
        <f>(1419+47)/F8</f>
        <v>0.8917274939172749</v>
      </c>
      <c r="G12" s="42">
        <v>0.92494748700675855</v>
      </c>
      <c r="H12" s="43">
        <v>0.93550894448582267</v>
      </c>
      <c r="I12" s="43">
        <v>0.94138507673840122</v>
      </c>
      <c r="J12" s="43">
        <v>0.90905962854425026</v>
      </c>
      <c r="K12" s="43">
        <v>0.95061144745385506</v>
      </c>
      <c r="L12" s="43">
        <v>0.96331431781257693</v>
      </c>
      <c r="M12" s="43">
        <v>0.90315885497795811</v>
      </c>
      <c r="N12" s="43">
        <v>0.778156908589416</v>
      </c>
      <c r="O12" s="43">
        <v>0.86901291677112713</v>
      </c>
      <c r="P12" s="43">
        <v>0.72699609587792746</v>
      </c>
      <c r="Q12" s="43">
        <v>0.75001341610995698</v>
      </c>
      <c r="R12" s="24"/>
      <c r="S12" s="44">
        <v>0.92252999999999996</v>
      </c>
      <c r="T12" s="44">
        <v>0.89834611528381203</v>
      </c>
      <c r="U12" s="44">
        <v>0.74760356404094686</v>
      </c>
      <c r="V12" s="44">
        <v>0.68858545871095145</v>
      </c>
      <c r="W12" s="44">
        <v>0.75273734065442222</v>
      </c>
      <c r="X12" s="44">
        <v>0.48903618732617005</v>
      </c>
      <c r="Z12" s="29"/>
      <c r="AB12" s="29"/>
      <c r="AE12" s="45"/>
    </row>
    <row r="13" spans="2:31" s="33" customFormat="1" ht="12" customHeight="1" x14ac:dyDescent="0.2">
      <c r="B13" s="31" t="s">
        <v>31</v>
      </c>
      <c r="C13" s="32" t="s">
        <v>26</v>
      </c>
      <c r="E13" s="34">
        <f>13/E8</f>
        <v>8.3925112976113627E-3</v>
      </c>
      <c r="F13" s="34">
        <f>(59+19)/F8</f>
        <v>4.7445255474452552E-2</v>
      </c>
      <c r="G13" s="34">
        <v>3.1310499473867819E-2</v>
      </c>
      <c r="H13" s="35">
        <v>1.1035977242842103E-2</v>
      </c>
      <c r="I13" s="35">
        <v>7.1424919773211016E-3</v>
      </c>
      <c r="J13" s="35">
        <v>9.0945803201763018E-3</v>
      </c>
      <c r="K13" s="35">
        <v>1.6567701579402674E-4</v>
      </c>
      <c r="L13" s="35">
        <v>8.7916787150967501E-4</v>
      </c>
      <c r="M13" s="35">
        <v>4.2261450254887242E-2</v>
      </c>
      <c r="N13" s="35">
        <v>0.14000464822970232</v>
      </c>
      <c r="O13" s="35">
        <v>8.6400280663796097E-2</v>
      </c>
      <c r="P13" s="35">
        <v>0.22911004638959548</v>
      </c>
      <c r="Q13" s="35">
        <v>0.21572928537174169</v>
      </c>
      <c r="R13" s="39"/>
      <c r="S13" s="37">
        <v>1.7160000000000002E-2</v>
      </c>
      <c r="T13" s="37">
        <v>4.6116163304075572E-2</v>
      </c>
      <c r="U13" s="37">
        <v>0.20488773656108611</v>
      </c>
      <c r="V13" s="37">
        <v>0.27438550399174433</v>
      </c>
      <c r="W13" s="37">
        <v>0.22050987975755523</v>
      </c>
      <c r="X13" s="37">
        <v>0.48313644414042239</v>
      </c>
      <c r="Y13" s="38"/>
      <c r="Z13" s="29"/>
      <c r="AB13" s="29"/>
      <c r="AC13" s="38"/>
      <c r="AD13" s="38"/>
      <c r="AE13" s="36"/>
    </row>
    <row r="14" spans="2:31" ht="12" customHeight="1" x14ac:dyDescent="0.2">
      <c r="B14" s="24" t="s">
        <v>32</v>
      </c>
      <c r="C14" s="41" t="s">
        <v>33</v>
      </c>
      <c r="E14" s="11">
        <f>F14</f>
        <v>583277</v>
      </c>
      <c r="F14" s="11">
        <f>G14</f>
        <v>583277</v>
      </c>
      <c r="G14" s="26">
        <v>583277</v>
      </c>
      <c r="H14" s="27">
        <v>287880</v>
      </c>
      <c r="I14" s="27">
        <v>287918</v>
      </c>
      <c r="J14" s="27">
        <v>287954</v>
      </c>
      <c r="K14" s="27">
        <v>289979</v>
      </c>
      <c r="L14" s="27">
        <v>275460</v>
      </c>
      <c r="M14" s="27">
        <f>140000+128417</f>
        <v>268417</v>
      </c>
      <c r="N14" s="27">
        <v>263639</v>
      </c>
      <c r="O14" s="27">
        <v>236319</v>
      </c>
      <c r="P14" s="27">
        <v>191129</v>
      </c>
      <c r="Q14" s="27">
        <v>140000</v>
      </c>
      <c r="R14" s="46"/>
      <c r="S14" s="28">
        <v>583277</v>
      </c>
      <c r="T14" s="28">
        <v>289979</v>
      </c>
      <c r="U14" s="28">
        <f>140000+96319</f>
        <v>236319</v>
      </c>
      <c r="V14" s="28">
        <v>140000</v>
      </c>
      <c r="W14" s="28">
        <v>0</v>
      </c>
      <c r="X14" s="28">
        <v>0</v>
      </c>
      <c r="AB14" s="29"/>
      <c r="AD14" s="3" t="s">
        <v>34</v>
      </c>
      <c r="AE14" s="45"/>
    </row>
    <row r="15" spans="2:31" ht="12" customHeight="1" x14ac:dyDescent="0.2">
      <c r="B15" s="24" t="s">
        <v>35</v>
      </c>
      <c r="C15" s="41" t="s">
        <v>26</v>
      </c>
      <c r="E15" s="42">
        <v>0.5714285714285714</v>
      </c>
      <c r="F15" s="42">
        <v>0.5714285714285714</v>
      </c>
      <c r="G15" s="42">
        <v>0.5714285714285714</v>
      </c>
      <c r="H15" s="43">
        <v>0.5714285714285714</v>
      </c>
      <c r="I15" s="43">
        <v>0.5714285714285714</v>
      </c>
      <c r="J15" s="43">
        <v>0.5714285714285714</v>
      </c>
      <c r="K15" s="43">
        <v>0.5714285714285714</v>
      </c>
      <c r="L15" s="43">
        <v>0.5714285714285714</v>
      </c>
      <c r="M15" s="43">
        <f>4/7</f>
        <v>0.5714285714285714</v>
      </c>
      <c r="N15" s="43">
        <v>0.5714285714285714</v>
      </c>
      <c r="O15" s="43">
        <v>0.5714285714285714</v>
      </c>
      <c r="P15" s="43">
        <v>0.5714285714285714</v>
      </c>
      <c r="Q15" s="43">
        <f>4/7</f>
        <v>0.5714285714285714</v>
      </c>
      <c r="R15" s="47"/>
      <c r="S15" s="44">
        <v>0.5714285714285714</v>
      </c>
      <c r="T15" s="44">
        <v>0.5714285714285714</v>
      </c>
      <c r="U15" s="44">
        <f>4/7</f>
        <v>0.5714285714285714</v>
      </c>
      <c r="V15" s="44">
        <f>4/7</f>
        <v>0.5714285714285714</v>
      </c>
      <c r="W15" s="44">
        <f>4/7</f>
        <v>0.5714285714285714</v>
      </c>
      <c r="X15" s="44">
        <f>4/7</f>
        <v>0.5714285714285714</v>
      </c>
      <c r="AB15" s="29"/>
      <c r="AE15" s="45"/>
    </row>
    <row r="16" spans="2:31" ht="12" customHeight="1" x14ac:dyDescent="0.2">
      <c r="B16" s="24" t="s">
        <v>36</v>
      </c>
      <c r="C16" s="48" t="s">
        <v>37</v>
      </c>
      <c r="D16" s="49"/>
      <c r="E16" s="26">
        <v>2</v>
      </c>
      <c r="F16" s="26">
        <v>2</v>
      </c>
      <c r="G16" s="26">
        <v>2</v>
      </c>
      <c r="H16" s="27">
        <v>2</v>
      </c>
      <c r="I16" s="27">
        <v>2</v>
      </c>
      <c r="J16" s="27">
        <v>2</v>
      </c>
      <c r="K16" s="27">
        <v>2</v>
      </c>
      <c r="L16" s="27">
        <v>2</v>
      </c>
      <c r="M16" s="27">
        <v>2</v>
      </c>
      <c r="N16" s="27">
        <v>2</v>
      </c>
      <c r="O16" s="27">
        <v>2</v>
      </c>
      <c r="P16" s="27">
        <v>2</v>
      </c>
      <c r="Q16" s="27">
        <v>2</v>
      </c>
      <c r="R16" s="50"/>
      <c r="S16" s="28">
        <v>2</v>
      </c>
      <c r="T16" s="28">
        <v>2</v>
      </c>
      <c r="U16" s="28">
        <v>2</v>
      </c>
      <c r="V16" s="28">
        <v>2</v>
      </c>
      <c r="W16" s="28">
        <v>2</v>
      </c>
      <c r="X16" s="28">
        <v>2</v>
      </c>
      <c r="AB16" s="29"/>
      <c r="AE16" s="45"/>
    </row>
    <row r="17" spans="2:31" ht="12" customHeight="1" x14ac:dyDescent="0.2">
      <c r="B17" s="24" t="s">
        <v>38</v>
      </c>
      <c r="C17" s="41" t="s">
        <v>26</v>
      </c>
      <c r="E17" s="34">
        <v>0.96633999999999998</v>
      </c>
      <c r="F17" s="34">
        <v>0.94471000000000005</v>
      </c>
      <c r="G17" s="34">
        <v>0.94577899794097464</v>
      </c>
      <c r="H17" s="35">
        <v>0.94199999999999995</v>
      </c>
      <c r="I17" s="35">
        <v>0.93834586466165415</v>
      </c>
      <c r="J17" s="35">
        <v>0.94299999999999995</v>
      </c>
      <c r="K17" s="35">
        <v>0.9535066981875493</v>
      </c>
      <c r="L17" s="35">
        <v>0.95783611774065236</v>
      </c>
      <c r="M17" s="35">
        <v>0.93703007518796988</v>
      </c>
      <c r="N17" s="35">
        <v>0.95783611774065236</v>
      </c>
      <c r="O17" s="35">
        <v>0.92018779342723001</v>
      </c>
      <c r="P17" s="35">
        <v>0.94951017332328558</v>
      </c>
      <c r="Q17" s="35">
        <v>0.94951017332328558</v>
      </c>
      <c r="R17" s="24"/>
      <c r="S17" s="37">
        <v>0.91859999999999997</v>
      </c>
      <c r="T17" s="37">
        <v>0.92620000000000002</v>
      </c>
      <c r="U17" s="37">
        <v>0.91140134133427464</v>
      </c>
      <c r="V17" s="37">
        <f>2375/2603</f>
        <v>0.91240875912408759</v>
      </c>
      <c r="W17" s="37">
        <f>2523/2759</f>
        <v>0.91446176150779268</v>
      </c>
      <c r="X17" s="37">
        <f>2414/2654</f>
        <v>0.90957045968349659</v>
      </c>
      <c r="AB17" s="29"/>
      <c r="AE17" s="45"/>
    </row>
    <row r="18" spans="2:31" s="52" customFormat="1" ht="12" customHeight="1" x14ac:dyDescent="0.2">
      <c r="B18" s="47" t="s">
        <v>39</v>
      </c>
      <c r="C18" s="51" t="s">
        <v>37</v>
      </c>
      <c r="E18" s="42" t="s">
        <v>40</v>
      </c>
      <c r="F18" s="42" t="s">
        <v>40</v>
      </c>
      <c r="G18" s="42" t="s">
        <v>40</v>
      </c>
      <c r="H18" s="43" t="s">
        <v>40</v>
      </c>
      <c r="I18" s="43" t="s">
        <v>40</v>
      </c>
      <c r="J18" s="43" t="s">
        <v>40</v>
      </c>
      <c r="K18" s="43" t="s">
        <v>41</v>
      </c>
      <c r="L18" s="43" t="s">
        <v>41</v>
      </c>
      <c r="M18" s="43" t="s">
        <v>41</v>
      </c>
      <c r="N18" s="43" t="s">
        <v>41</v>
      </c>
      <c r="O18" s="43" t="s">
        <v>41</v>
      </c>
      <c r="P18" s="43" t="s">
        <v>41</v>
      </c>
      <c r="Q18" s="43" t="s">
        <v>41</v>
      </c>
      <c r="R18" s="47"/>
      <c r="S18" s="44">
        <v>0.91400000000000003</v>
      </c>
      <c r="T18" s="44">
        <v>0.93400000000000005</v>
      </c>
      <c r="U18" s="53">
        <v>91</v>
      </c>
      <c r="V18" s="53">
        <v>86</v>
      </c>
      <c r="W18" s="53">
        <v>83</v>
      </c>
      <c r="X18" s="53" t="s">
        <v>42</v>
      </c>
      <c r="Y18" s="54"/>
      <c r="Z18" s="54"/>
      <c r="AB18" s="29"/>
      <c r="AC18" s="54"/>
      <c r="AD18" s="54"/>
      <c r="AE18" s="55"/>
    </row>
    <row r="19" spans="2:31" ht="12" customHeight="1" x14ac:dyDescent="0.2">
      <c r="B19" s="24" t="s">
        <v>43</v>
      </c>
      <c r="C19" s="41" t="s">
        <v>26</v>
      </c>
      <c r="E19" s="56" t="s">
        <v>41</v>
      </c>
      <c r="F19" s="56" t="s">
        <v>41</v>
      </c>
      <c r="G19" s="56" t="s">
        <v>41</v>
      </c>
      <c r="H19" s="57" t="s">
        <v>41</v>
      </c>
      <c r="I19" s="57" t="s">
        <v>41</v>
      </c>
      <c r="J19" s="57" t="s">
        <v>41</v>
      </c>
      <c r="K19" s="57" t="s">
        <v>41</v>
      </c>
      <c r="L19" s="57" t="s">
        <v>44</v>
      </c>
      <c r="M19" s="57" t="s">
        <v>44</v>
      </c>
      <c r="N19" s="57" t="s">
        <v>41</v>
      </c>
      <c r="O19" s="57" t="s">
        <v>41</v>
      </c>
      <c r="P19" s="57" t="s">
        <v>44</v>
      </c>
      <c r="Q19" s="57" t="s">
        <v>44</v>
      </c>
      <c r="R19" s="58"/>
      <c r="S19" s="59">
        <v>77.7</v>
      </c>
      <c r="T19" s="59" t="s">
        <v>45</v>
      </c>
      <c r="U19" s="59">
        <v>81.900000000000006</v>
      </c>
      <c r="V19" s="59">
        <v>77.2</v>
      </c>
      <c r="W19" s="59" t="s">
        <v>42</v>
      </c>
      <c r="X19" s="59" t="s">
        <v>46</v>
      </c>
      <c r="AB19" s="29"/>
      <c r="AE19" s="45"/>
    </row>
    <row r="20" spans="2:31" ht="12" customHeight="1" x14ac:dyDescent="0.2">
      <c r="B20" s="24" t="s">
        <v>47</v>
      </c>
      <c r="C20" s="41" t="s">
        <v>37</v>
      </c>
      <c r="E20" s="60">
        <v>235460</v>
      </c>
      <c r="F20" s="60">
        <v>224437</v>
      </c>
      <c r="G20" s="60">
        <v>228868</v>
      </c>
      <c r="H20" s="61">
        <v>233074</v>
      </c>
      <c r="I20" s="61">
        <v>228211</v>
      </c>
      <c r="J20" s="61">
        <v>233049</v>
      </c>
      <c r="K20" s="61">
        <v>278604</v>
      </c>
      <c r="L20" s="61">
        <v>282521</v>
      </c>
      <c r="M20" s="61">
        <v>239407</v>
      </c>
      <c r="N20" s="61">
        <v>282521</v>
      </c>
      <c r="O20" s="61">
        <v>301469</v>
      </c>
      <c r="P20" s="61">
        <v>318099</v>
      </c>
      <c r="Q20" s="61">
        <v>300524</v>
      </c>
      <c r="R20" s="62"/>
      <c r="S20" s="63">
        <v>923202</v>
      </c>
      <c r="T20" s="63">
        <v>1059516</v>
      </c>
      <c r="U20" s="63">
        <v>1234913</v>
      </c>
      <c r="V20" s="63">
        <v>1308802</v>
      </c>
      <c r="W20" s="63" t="s">
        <v>42</v>
      </c>
      <c r="X20" s="63" t="s">
        <v>42</v>
      </c>
      <c r="Z20" s="29" t="s">
        <v>48</v>
      </c>
      <c r="AB20" s="29"/>
      <c r="AE20" s="45"/>
    </row>
    <row r="21" spans="2:31" ht="12" customHeight="1" x14ac:dyDescent="0.2">
      <c r="B21" s="40" t="s">
        <v>49</v>
      </c>
      <c r="C21" s="41" t="s">
        <v>37</v>
      </c>
      <c r="E21" s="60">
        <v>74977</v>
      </c>
      <c r="F21" s="60">
        <v>66692</v>
      </c>
      <c r="G21" s="60">
        <v>63878</v>
      </c>
      <c r="H21" s="61">
        <v>60959</v>
      </c>
      <c r="I21" s="61">
        <v>71122</v>
      </c>
      <c r="J21" s="61">
        <v>71545</v>
      </c>
      <c r="K21" s="61">
        <v>93327</v>
      </c>
      <c r="L21" s="61">
        <v>83344</v>
      </c>
      <c r="M21" s="61">
        <v>78102</v>
      </c>
      <c r="N21" s="61">
        <v>83344</v>
      </c>
      <c r="O21" s="61">
        <v>119688</v>
      </c>
      <c r="P21" s="61">
        <v>93900</v>
      </c>
      <c r="Q21" s="61">
        <v>106822</v>
      </c>
      <c r="R21" s="62"/>
      <c r="S21" s="63">
        <v>267504</v>
      </c>
      <c r="T21" s="63">
        <v>360358</v>
      </c>
      <c r="U21" s="63">
        <v>443782</v>
      </c>
      <c r="V21" s="63">
        <v>367427</v>
      </c>
      <c r="W21" s="63" t="s">
        <v>42</v>
      </c>
      <c r="X21" s="63" t="s">
        <v>42</v>
      </c>
      <c r="Z21" s="29"/>
      <c r="AB21" s="29"/>
      <c r="AE21" s="45"/>
    </row>
    <row r="22" spans="2:31" ht="12" customHeight="1" x14ac:dyDescent="0.2">
      <c r="B22" s="40" t="s">
        <v>50</v>
      </c>
      <c r="C22" s="41" t="s">
        <v>37</v>
      </c>
      <c r="E22" s="60">
        <v>19382</v>
      </c>
      <c r="F22" s="60">
        <v>19709</v>
      </c>
      <c r="G22" s="60">
        <v>25194</v>
      </c>
      <c r="H22" s="61">
        <v>23600</v>
      </c>
      <c r="I22" s="61">
        <v>12907</v>
      </c>
      <c r="J22" s="61">
        <v>7711</v>
      </c>
      <c r="K22" s="61">
        <v>7125</v>
      </c>
      <c r="L22" s="61">
        <v>12913</v>
      </c>
      <c r="M22" s="61">
        <v>21931</v>
      </c>
      <c r="N22" s="61">
        <v>12913</v>
      </c>
      <c r="O22" s="61">
        <v>5498</v>
      </c>
      <c r="P22" s="61">
        <v>7190</v>
      </c>
      <c r="Q22" s="61">
        <v>6787</v>
      </c>
      <c r="R22" s="62"/>
      <c r="S22" s="63">
        <v>69412</v>
      </c>
      <c r="T22" s="63">
        <v>47596</v>
      </c>
      <c r="U22" s="63">
        <v>26339</v>
      </c>
      <c r="V22" s="63">
        <v>32461</v>
      </c>
      <c r="W22" s="63" t="s">
        <v>42</v>
      </c>
      <c r="X22" s="63" t="s">
        <v>42</v>
      </c>
      <c r="Z22" s="29"/>
      <c r="AB22" s="29"/>
      <c r="AE22" s="45"/>
    </row>
    <row r="23" spans="2:31" ht="12" customHeight="1" x14ac:dyDescent="0.2">
      <c r="B23" s="24" t="s">
        <v>51</v>
      </c>
      <c r="C23" s="41" t="s">
        <v>37</v>
      </c>
      <c r="E23" s="60">
        <v>0</v>
      </c>
      <c r="F23" s="60">
        <v>0</v>
      </c>
      <c r="G23" s="60">
        <v>0</v>
      </c>
      <c r="H23" s="61">
        <v>0</v>
      </c>
      <c r="I23" s="61">
        <v>0</v>
      </c>
      <c r="J23" s="61">
        <v>0</v>
      </c>
      <c r="K23" s="61">
        <v>0</v>
      </c>
      <c r="L23" s="61">
        <v>0</v>
      </c>
      <c r="M23" s="61">
        <v>0</v>
      </c>
      <c r="N23" s="61">
        <v>0</v>
      </c>
      <c r="O23" s="61">
        <v>0</v>
      </c>
      <c r="P23" s="61">
        <v>0</v>
      </c>
      <c r="Q23" s="61">
        <v>0</v>
      </c>
      <c r="R23" s="62"/>
      <c r="S23" s="63">
        <v>0</v>
      </c>
      <c r="T23" s="63">
        <v>0</v>
      </c>
      <c r="U23" s="63">
        <v>0</v>
      </c>
      <c r="V23" s="63">
        <v>0</v>
      </c>
      <c r="W23" s="63">
        <v>0</v>
      </c>
      <c r="X23" s="63">
        <v>0</v>
      </c>
      <c r="AA23" s="64"/>
      <c r="AB23" s="29"/>
      <c r="AE23" s="45"/>
    </row>
    <row r="24" spans="2:31" ht="12" customHeight="1" x14ac:dyDescent="0.2">
      <c r="B24" s="24"/>
      <c r="C24" s="41"/>
      <c r="G24" s="60"/>
      <c r="H24" s="61"/>
      <c r="I24" s="61"/>
      <c r="J24" s="61"/>
      <c r="K24" s="61"/>
      <c r="L24" s="61"/>
      <c r="M24" s="61"/>
      <c r="N24" s="61"/>
      <c r="O24" s="61"/>
      <c r="P24" s="61"/>
      <c r="Q24" s="61"/>
      <c r="R24" s="62"/>
      <c r="S24" s="65"/>
      <c r="T24" s="65"/>
      <c r="U24" s="65"/>
      <c r="V24" s="65"/>
      <c r="W24" s="65"/>
      <c r="X24" s="65"/>
      <c r="AA24" s="64"/>
      <c r="AE24" s="45"/>
    </row>
    <row r="25" spans="2:31" s="15" customFormat="1" ht="12" customHeight="1" x14ac:dyDescent="0.25">
      <c r="B25" s="17" t="s">
        <v>52</v>
      </c>
      <c r="C25" s="16" t="s">
        <v>4</v>
      </c>
      <c r="D25" s="17"/>
      <c r="E25" s="17"/>
      <c r="F25" s="16" t="s">
        <v>6</v>
      </c>
      <c r="G25" s="18" t="str">
        <f t="shared" ref="G25:Q25" si="0">+G6</f>
        <v>4Q21</v>
      </c>
      <c r="H25" s="19" t="str">
        <f t="shared" si="0"/>
        <v>3Q21</v>
      </c>
      <c r="I25" s="19" t="str">
        <f t="shared" si="0"/>
        <v>2Q21</v>
      </c>
      <c r="J25" s="19" t="str">
        <f t="shared" si="0"/>
        <v>1Q21</v>
      </c>
      <c r="K25" s="19" t="str">
        <f t="shared" si="0"/>
        <v>4Q20</v>
      </c>
      <c r="L25" s="19" t="str">
        <f t="shared" si="0"/>
        <v>3Q20</v>
      </c>
      <c r="M25" s="19" t="str">
        <f t="shared" si="0"/>
        <v>2Q20</v>
      </c>
      <c r="N25" s="19" t="str">
        <f t="shared" si="0"/>
        <v>1Q20</v>
      </c>
      <c r="O25" s="19" t="str">
        <f t="shared" si="0"/>
        <v>4Q19</v>
      </c>
      <c r="P25" s="19" t="str">
        <f t="shared" si="0"/>
        <v>3Q19</v>
      </c>
      <c r="Q25" s="19" t="str">
        <f t="shared" si="0"/>
        <v>2Q19</v>
      </c>
      <c r="R25" s="6"/>
      <c r="S25" s="21">
        <f t="shared" ref="S25:X25" si="1">+S6</f>
        <v>2021</v>
      </c>
      <c r="T25" s="21">
        <f t="shared" si="1"/>
        <v>2020</v>
      </c>
      <c r="U25" s="21">
        <f t="shared" si="1"/>
        <v>2019</v>
      </c>
      <c r="V25" s="21">
        <f t="shared" si="1"/>
        <v>2018</v>
      </c>
      <c r="W25" s="21">
        <f t="shared" si="1"/>
        <v>2017</v>
      </c>
      <c r="X25" s="21">
        <f t="shared" si="1"/>
        <v>2016</v>
      </c>
      <c r="AB25" s="22"/>
      <c r="AE25" s="23"/>
    </row>
    <row r="26" spans="2:31" ht="12" customHeight="1" x14ac:dyDescent="0.2">
      <c r="B26" s="24"/>
      <c r="C26" s="41"/>
      <c r="G26" s="66"/>
      <c r="H26" s="67"/>
      <c r="I26" s="67"/>
      <c r="J26" s="67"/>
      <c r="K26" s="67"/>
      <c r="L26" s="67"/>
      <c r="M26" s="67"/>
      <c r="N26" s="67"/>
      <c r="O26" s="67"/>
      <c r="P26" s="67"/>
      <c r="Q26" s="67"/>
      <c r="R26" s="62"/>
      <c r="S26" s="65"/>
      <c r="T26" s="65"/>
      <c r="U26" s="65"/>
      <c r="V26" s="65"/>
      <c r="W26" s="65"/>
      <c r="X26" s="65"/>
      <c r="AA26" s="64"/>
    </row>
    <row r="27" spans="2:31" ht="12" customHeight="1" x14ac:dyDescent="0.2">
      <c r="B27" s="24" t="s">
        <v>53</v>
      </c>
      <c r="C27" s="41" t="s">
        <v>37</v>
      </c>
      <c r="E27" s="26">
        <v>2491</v>
      </c>
      <c r="F27" s="26">
        <v>2470</v>
      </c>
      <c r="G27" s="26">
        <v>2200</v>
      </c>
      <c r="H27" s="27">
        <v>2172</v>
      </c>
      <c r="I27" s="27">
        <v>2130</v>
      </c>
      <c r="J27" s="27">
        <v>2114</v>
      </c>
      <c r="K27" s="27">
        <v>2131</v>
      </c>
      <c r="L27" s="27">
        <v>2072</v>
      </c>
      <c r="M27" s="27">
        <v>2021</v>
      </c>
      <c r="N27" s="27">
        <v>1979</v>
      </c>
      <c r="O27" s="27">
        <v>1950</v>
      </c>
      <c r="P27" s="27">
        <v>1882</v>
      </c>
      <c r="Q27" s="27">
        <v>1956</v>
      </c>
      <c r="R27" s="62"/>
      <c r="S27" s="28">
        <v>2200</v>
      </c>
      <c r="T27" s="28">
        <v>2131</v>
      </c>
      <c r="U27" s="28">
        <v>1941</v>
      </c>
      <c r="V27" s="28">
        <v>1647</v>
      </c>
      <c r="W27" s="28">
        <v>1586</v>
      </c>
      <c r="X27" s="28">
        <v>1557</v>
      </c>
      <c r="Z27" s="3" t="s">
        <v>54</v>
      </c>
      <c r="AB27" s="29" t="s">
        <v>55</v>
      </c>
    </row>
    <row r="28" spans="2:31" ht="12" customHeight="1" x14ac:dyDescent="0.2">
      <c r="B28" s="24" t="s">
        <v>56</v>
      </c>
      <c r="C28" s="41" t="s">
        <v>26</v>
      </c>
      <c r="E28" s="42">
        <v>0.33760000000000001</v>
      </c>
      <c r="F28" s="42">
        <v>0.33279999999999998</v>
      </c>
      <c r="G28" s="42">
        <v>0.33482000000000001</v>
      </c>
      <c r="H28" s="43">
        <v>0.33048433048433046</v>
      </c>
      <c r="I28" s="43">
        <v>0.32744107744107742</v>
      </c>
      <c r="J28" s="43">
        <v>0.32535271483539974</v>
      </c>
      <c r="K28" s="43">
        <v>0.29938995776630689</v>
      </c>
      <c r="L28" s="43">
        <v>0.31302801244997774</v>
      </c>
      <c r="M28" s="43">
        <v>0.29688273132112813</v>
      </c>
      <c r="N28" s="43">
        <v>0.30681276798475465</v>
      </c>
      <c r="O28" s="43">
        <v>0.29435897435897435</v>
      </c>
      <c r="P28" s="43">
        <v>0.29479479479479481</v>
      </c>
      <c r="Q28" s="43">
        <v>0.2765848670756646</v>
      </c>
      <c r="R28" s="47"/>
      <c r="S28" s="44">
        <v>0.3095</v>
      </c>
      <c r="T28" s="44">
        <v>0.2994</v>
      </c>
      <c r="U28" s="44">
        <v>0.29417825862957236</v>
      </c>
      <c r="V28" s="44">
        <v>0.26472374013357619</v>
      </c>
      <c r="W28" s="44">
        <v>0.25790000000000002</v>
      </c>
      <c r="X28" s="65">
        <v>0.25180000000000002</v>
      </c>
      <c r="AB28" s="29"/>
    </row>
    <row r="29" spans="2:31" ht="12" customHeight="1" x14ac:dyDescent="0.2">
      <c r="B29" s="24" t="s">
        <v>57</v>
      </c>
      <c r="C29" s="41" t="s">
        <v>26</v>
      </c>
      <c r="E29" s="42">
        <v>0.2407</v>
      </c>
      <c r="F29" s="42">
        <v>0.22220000000000001</v>
      </c>
      <c r="G29" s="42">
        <v>0.22069</v>
      </c>
      <c r="H29" s="43">
        <v>0.21428571428571427</v>
      </c>
      <c r="I29" s="43">
        <v>0.20143884892086331</v>
      </c>
      <c r="J29" s="43">
        <v>0.19285714285714287</v>
      </c>
      <c r="K29" s="43">
        <v>0.19424460431654678</v>
      </c>
      <c r="L29" s="43">
        <v>0.20437956204379562</v>
      </c>
      <c r="M29" s="43">
        <v>0.19565217391304349</v>
      </c>
      <c r="N29" s="43">
        <v>0.19852941176470587</v>
      </c>
      <c r="O29" s="43">
        <v>0.21428571428571427</v>
      </c>
      <c r="P29" s="43">
        <v>0.20437956204379562</v>
      </c>
      <c r="Q29" s="43">
        <v>0.20610687022900764</v>
      </c>
      <c r="R29" s="47"/>
      <c r="S29" s="44">
        <v>0.22068965517241379</v>
      </c>
      <c r="T29" s="44">
        <v>0.19424460431654678</v>
      </c>
      <c r="U29" s="44">
        <v>0.20799999999999999</v>
      </c>
      <c r="V29" s="44">
        <v>0.22500000000000001</v>
      </c>
      <c r="W29" s="44">
        <v>0.309</v>
      </c>
      <c r="X29" s="65">
        <v>0.33</v>
      </c>
      <c r="Z29" s="3" t="s">
        <v>58</v>
      </c>
      <c r="AB29" s="29"/>
    </row>
    <row r="30" spans="2:31" ht="12" customHeight="1" x14ac:dyDescent="0.2">
      <c r="B30" s="24" t="s">
        <v>59</v>
      </c>
      <c r="C30" s="41" t="s">
        <v>26</v>
      </c>
      <c r="E30" s="56" t="s">
        <v>41</v>
      </c>
      <c r="F30" s="56" t="s">
        <v>41</v>
      </c>
      <c r="G30" s="56" t="s">
        <v>41</v>
      </c>
      <c r="H30" s="57" t="s">
        <v>41</v>
      </c>
      <c r="I30" s="57" t="s">
        <v>41</v>
      </c>
      <c r="J30" s="57" t="s">
        <v>41</v>
      </c>
      <c r="K30" s="57" t="s">
        <v>41</v>
      </c>
      <c r="L30" s="57" t="s">
        <v>41</v>
      </c>
      <c r="M30" s="57" t="s">
        <v>41</v>
      </c>
      <c r="N30" s="57" t="s">
        <v>41</v>
      </c>
      <c r="O30" s="57" t="s">
        <v>41</v>
      </c>
      <c r="P30" s="57" t="s">
        <v>41</v>
      </c>
      <c r="Q30" s="57" t="s">
        <v>41</v>
      </c>
      <c r="R30" s="47"/>
      <c r="S30" s="44">
        <v>0.30449395451086497</v>
      </c>
      <c r="T30" s="44">
        <v>0.37343114157207113</v>
      </c>
      <c r="U30" s="44">
        <v>0.27837661530815111</v>
      </c>
      <c r="V30" s="44">
        <v>0.23</v>
      </c>
      <c r="W30" s="44">
        <v>0.25</v>
      </c>
      <c r="X30" s="65">
        <v>0.34</v>
      </c>
      <c r="AB30" s="29"/>
    </row>
    <row r="31" spans="2:31" ht="12" customHeight="1" x14ac:dyDescent="0.2">
      <c r="B31" s="24" t="s">
        <v>60</v>
      </c>
      <c r="C31" s="41"/>
      <c r="E31" s="56">
        <v>7</v>
      </c>
      <c r="F31" s="57">
        <v>13.5</v>
      </c>
      <c r="G31" s="56">
        <v>67.3</v>
      </c>
      <c r="H31" s="57">
        <v>106</v>
      </c>
      <c r="I31" s="57">
        <v>59.3</v>
      </c>
      <c r="J31" s="57">
        <v>61.9</v>
      </c>
      <c r="K31" s="57">
        <v>78</v>
      </c>
      <c r="L31" s="57">
        <v>84.9</v>
      </c>
      <c r="M31" s="57">
        <v>58.3</v>
      </c>
      <c r="N31" s="57">
        <v>106.9</v>
      </c>
      <c r="O31" s="57">
        <v>84.9</v>
      </c>
      <c r="P31" s="57">
        <v>136.19999999999999</v>
      </c>
      <c r="Q31" s="57">
        <v>66.400000000000006</v>
      </c>
      <c r="R31" s="24"/>
      <c r="S31" s="59">
        <v>74.099999999999994</v>
      </c>
      <c r="T31" s="59">
        <v>17.5</v>
      </c>
      <c r="U31" s="59">
        <v>20.8</v>
      </c>
      <c r="V31" s="59">
        <v>30.5</v>
      </c>
      <c r="W31" s="59">
        <v>27.4</v>
      </c>
      <c r="X31" s="59">
        <v>93.8</v>
      </c>
      <c r="AB31" s="29"/>
    </row>
    <row r="32" spans="2:31" ht="12" customHeight="1" x14ac:dyDescent="0.2">
      <c r="B32" s="24" t="s">
        <v>61</v>
      </c>
      <c r="C32" s="41"/>
      <c r="E32" s="56" t="s">
        <v>62</v>
      </c>
      <c r="F32" s="57" t="s">
        <v>62</v>
      </c>
      <c r="G32" s="56" t="s">
        <v>62</v>
      </c>
      <c r="H32" s="57">
        <v>2737.6</v>
      </c>
      <c r="I32" s="57">
        <v>2204.1999999999998</v>
      </c>
      <c r="J32" s="57" t="s">
        <v>62</v>
      </c>
      <c r="K32" s="57" t="s">
        <v>62</v>
      </c>
      <c r="L32" s="57" t="s">
        <v>62</v>
      </c>
      <c r="M32" s="57" t="s">
        <v>62</v>
      </c>
      <c r="N32" s="57" t="s">
        <v>62</v>
      </c>
      <c r="O32" s="57" t="s">
        <v>62</v>
      </c>
      <c r="P32" s="57" t="s">
        <v>62</v>
      </c>
      <c r="Q32" s="57" t="s">
        <v>62</v>
      </c>
      <c r="R32" s="24"/>
      <c r="S32" s="57">
        <v>1532.9</v>
      </c>
      <c r="T32" s="57" t="s">
        <v>62</v>
      </c>
      <c r="U32" s="57" t="s">
        <v>62</v>
      </c>
      <c r="V32" s="57" t="s">
        <v>62</v>
      </c>
      <c r="W32" s="57" t="s">
        <v>62</v>
      </c>
      <c r="X32" s="57" t="s">
        <v>62</v>
      </c>
      <c r="AB32" s="29"/>
    </row>
    <row r="33" spans="2:31" ht="12" customHeight="1" x14ac:dyDescent="0.2">
      <c r="B33" s="24" t="s">
        <v>63</v>
      </c>
      <c r="C33" s="41" t="s">
        <v>64</v>
      </c>
      <c r="E33" s="56">
        <v>1.3</v>
      </c>
      <c r="F33" s="57">
        <v>1.8</v>
      </c>
      <c r="G33" s="56">
        <v>8.5</v>
      </c>
      <c r="H33" s="57">
        <v>10.5</v>
      </c>
      <c r="I33" s="57">
        <v>6.1</v>
      </c>
      <c r="J33" s="57">
        <v>6.3</v>
      </c>
      <c r="K33" s="57">
        <v>10</v>
      </c>
      <c r="L33" s="57">
        <v>9.8000000000000007</v>
      </c>
      <c r="M33" s="57">
        <v>7.8</v>
      </c>
      <c r="N33" s="57">
        <v>9.8000000000000007</v>
      </c>
      <c r="O33" s="57">
        <v>9.6999999999999993</v>
      </c>
      <c r="P33" s="57">
        <v>13.9</v>
      </c>
      <c r="Q33" s="57">
        <v>9.1999999999999993</v>
      </c>
      <c r="R33" s="24"/>
      <c r="S33" s="59">
        <v>7.9</v>
      </c>
      <c r="T33" s="59">
        <v>1.2</v>
      </c>
      <c r="U33" s="59">
        <v>3.92</v>
      </c>
      <c r="V33" s="59">
        <v>6.5</v>
      </c>
      <c r="W33" s="59">
        <v>6.6</v>
      </c>
      <c r="X33" s="59">
        <v>9.3000000000000007</v>
      </c>
      <c r="AB33" s="29"/>
    </row>
    <row r="34" spans="2:31" ht="12" customHeight="1" x14ac:dyDescent="0.2">
      <c r="B34" s="24" t="s">
        <v>65</v>
      </c>
      <c r="C34" s="41"/>
      <c r="E34" s="56" t="s">
        <v>62</v>
      </c>
      <c r="F34" s="57" t="s">
        <v>62</v>
      </c>
      <c r="G34" s="56" t="s">
        <v>62</v>
      </c>
      <c r="H34" s="57">
        <v>11</v>
      </c>
      <c r="I34" s="57">
        <v>6.4</v>
      </c>
      <c r="J34" s="57" t="s">
        <v>62</v>
      </c>
      <c r="K34" s="57" t="s">
        <v>62</v>
      </c>
      <c r="L34" s="57" t="s">
        <v>62</v>
      </c>
      <c r="M34" s="57" t="s">
        <v>62</v>
      </c>
      <c r="N34" s="57" t="s">
        <v>62</v>
      </c>
      <c r="O34" s="57" t="s">
        <v>62</v>
      </c>
      <c r="P34" s="57" t="s">
        <v>62</v>
      </c>
      <c r="Q34" s="57" t="s">
        <v>62</v>
      </c>
      <c r="R34" s="24"/>
      <c r="S34" s="57">
        <v>8.1999999999999993</v>
      </c>
      <c r="T34" s="57" t="s">
        <v>62</v>
      </c>
      <c r="U34" s="57" t="s">
        <v>62</v>
      </c>
      <c r="V34" s="57" t="s">
        <v>62</v>
      </c>
      <c r="W34" s="57" t="s">
        <v>62</v>
      </c>
      <c r="X34" s="57" t="s">
        <v>62</v>
      </c>
      <c r="AB34" s="29"/>
    </row>
    <row r="35" spans="2:31" ht="12" customHeight="1" x14ac:dyDescent="0.2">
      <c r="B35" s="24" t="s">
        <v>66</v>
      </c>
      <c r="C35" s="41" t="s">
        <v>37</v>
      </c>
      <c r="E35" s="60">
        <v>0</v>
      </c>
      <c r="F35" s="61">
        <v>0</v>
      </c>
      <c r="G35" s="60">
        <v>0</v>
      </c>
      <c r="H35" s="61">
        <v>0</v>
      </c>
      <c r="I35" s="61">
        <v>0</v>
      </c>
      <c r="J35" s="61">
        <v>0</v>
      </c>
      <c r="K35" s="61">
        <v>0</v>
      </c>
      <c r="L35" s="61">
        <v>0</v>
      </c>
      <c r="M35" s="61">
        <v>0</v>
      </c>
      <c r="N35" s="61">
        <v>0</v>
      </c>
      <c r="O35" s="61">
        <v>0</v>
      </c>
      <c r="P35" s="61">
        <v>0</v>
      </c>
      <c r="Q35" s="61">
        <v>0</v>
      </c>
      <c r="R35" s="62"/>
      <c r="S35" s="63">
        <v>0</v>
      </c>
      <c r="T35" s="63">
        <v>0</v>
      </c>
      <c r="U35" s="63">
        <v>0</v>
      </c>
      <c r="V35" s="63">
        <v>0</v>
      </c>
      <c r="W35" s="63">
        <v>0</v>
      </c>
      <c r="X35" s="63">
        <v>0</v>
      </c>
      <c r="AB35" s="29"/>
    </row>
    <row r="36" spans="2:31" ht="12" customHeight="1" x14ac:dyDescent="0.2">
      <c r="B36" s="24" t="s">
        <v>67</v>
      </c>
      <c r="C36" s="41" t="s">
        <v>37</v>
      </c>
      <c r="E36" s="60">
        <v>2</v>
      </c>
      <c r="F36" s="61">
        <v>0</v>
      </c>
      <c r="G36" s="60">
        <v>0</v>
      </c>
      <c r="H36" s="61">
        <v>3</v>
      </c>
      <c r="I36" s="61">
        <v>2</v>
      </c>
      <c r="J36" s="61">
        <v>1</v>
      </c>
      <c r="K36" s="61">
        <v>0</v>
      </c>
      <c r="L36" s="61">
        <v>0</v>
      </c>
      <c r="M36" s="61">
        <v>0</v>
      </c>
      <c r="N36" s="61">
        <v>0</v>
      </c>
      <c r="O36" s="61">
        <v>0</v>
      </c>
      <c r="P36" s="61">
        <v>0</v>
      </c>
      <c r="Q36" s="61">
        <v>0</v>
      </c>
      <c r="R36" s="62"/>
      <c r="S36" s="63">
        <v>6</v>
      </c>
      <c r="T36" s="63">
        <v>0</v>
      </c>
      <c r="U36" s="63">
        <v>0</v>
      </c>
      <c r="V36" s="63">
        <v>1</v>
      </c>
      <c r="W36" s="63">
        <v>1</v>
      </c>
      <c r="X36" s="63">
        <v>2</v>
      </c>
      <c r="Z36" s="3" t="s">
        <v>68</v>
      </c>
      <c r="AB36" s="29"/>
    </row>
    <row r="37" spans="2:31" ht="12" customHeight="1" x14ac:dyDescent="0.2">
      <c r="B37" s="24" t="s">
        <v>69</v>
      </c>
      <c r="C37" s="41" t="s">
        <v>33</v>
      </c>
      <c r="E37" s="56" t="s">
        <v>41</v>
      </c>
      <c r="F37" s="57" t="s">
        <v>41</v>
      </c>
      <c r="G37" s="56" t="s">
        <v>41</v>
      </c>
      <c r="H37" s="57" t="s">
        <v>41</v>
      </c>
      <c r="I37" s="57" t="s">
        <v>41</v>
      </c>
      <c r="J37" s="57" t="s">
        <v>41</v>
      </c>
      <c r="K37" s="57" t="s">
        <v>41</v>
      </c>
      <c r="L37" s="57" t="s">
        <v>41</v>
      </c>
      <c r="M37" s="57" t="s">
        <v>41</v>
      </c>
      <c r="N37" s="57" t="s">
        <v>41</v>
      </c>
      <c r="O37" s="57" t="s">
        <v>41</v>
      </c>
      <c r="P37" s="57" t="s">
        <v>41</v>
      </c>
      <c r="Q37" s="57" t="s">
        <v>41</v>
      </c>
      <c r="R37" s="24"/>
      <c r="S37" s="28">
        <v>47917.98129951</v>
      </c>
      <c r="T37" s="28">
        <v>29521.985634000001</v>
      </c>
      <c r="U37" s="28">
        <v>25709</v>
      </c>
      <c r="V37" s="28">
        <v>27887</v>
      </c>
      <c r="W37" s="28">
        <v>31378</v>
      </c>
      <c r="X37" s="28">
        <v>25428</v>
      </c>
      <c r="Z37" s="3" t="s">
        <v>70</v>
      </c>
      <c r="AB37" s="29"/>
    </row>
    <row r="38" spans="2:31" ht="12" customHeight="1" x14ac:dyDescent="0.2">
      <c r="B38" s="24"/>
      <c r="C38" s="41"/>
      <c r="G38" s="56"/>
      <c r="H38" s="57"/>
      <c r="I38" s="57"/>
      <c r="J38" s="57"/>
      <c r="K38" s="57"/>
      <c r="L38" s="57"/>
      <c r="M38" s="57"/>
      <c r="N38" s="57"/>
      <c r="O38" s="57"/>
      <c r="P38" s="57"/>
      <c r="Q38" s="57"/>
      <c r="R38" s="24"/>
      <c r="S38" s="28"/>
      <c r="T38" s="28"/>
      <c r="U38" s="28"/>
      <c r="V38" s="28"/>
      <c r="W38" s="28"/>
      <c r="X38" s="28"/>
    </row>
    <row r="39" spans="2:31" s="15" customFormat="1" ht="12" customHeight="1" x14ac:dyDescent="0.25">
      <c r="B39" s="17" t="s">
        <v>71</v>
      </c>
      <c r="C39" s="16" t="s">
        <v>4</v>
      </c>
      <c r="D39" s="17"/>
      <c r="E39" s="17"/>
      <c r="F39" s="16" t="s">
        <v>6</v>
      </c>
      <c r="G39" s="18" t="str">
        <f>+G6</f>
        <v>4Q21</v>
      </c>
      <c r="H39" s="19" t="str">
        <f>+H6</f>
        <v>3Q21</v>
      </c>
      <c r="I39" s="19" t="str">
        <f>+I6</f>
        <v>2Q21</v>
      </c>
      <c r="J39" s="19" t="str">
        <f>+J6</f>
        <v>1Q21</v>
      </c>
      <c r="K39" s="19" t="str">
        <f>+K6</f>
        <v>4Q20</v>
      </c>
      <c r="L39" s="19" t="str">
        <f t="shared" ref="L39:Q39" si="2">+L6</f>
        <v>3Q20</v>
      </c>
      <c r="M39" s="19" t="str">
        <f t="shared" si="2"/>
        <v>2Q20</v>
      </c>
      <c r="N39" s="19" t="str">
        <f t="shared" si="2"/>
        <v>1Q20</v>
      </c>
      <c r="O39" s="19" t="str">
        <f t="shared" si="2"/>
        <v>4Q19</v>
      </c>
      <c r="P39" s="19" t="str">
        <f t="shared" si="2"/>
        <v>3Q19</v>
      </c>
      <c r="Q39" s="19" t="str">
        <f t="shared" si="2"/>
        <v>2Q19</v>
      </c>
      <c r="R39" s="6"/>
      <c r="S39" s="21">
        <f t="shared" ref="S39:X39" si="3">+S6</f>
        <v>2021</v>
      </c>
      <c r="T39" s="21">
        <f t="shared" si="3"/>
        <v>2020</v>
      </c>
      <c r="U39" s="21">
        <f t="shared" si="3"/>
        <v>2019</v>
      </c>
      <c r="V39" s="21">
        <f t="shared" si="3"/>
        <v>2018</v>
      </c>
      <c r="W39" s="21">
        <f t="shared" si="3"/>
        <v>2017</v>
      </c>
      <c r="X39" s="21">
        <f t="shared" si="3"/>
        <v>2016</v>
      </c>
      <c r="AB39" s="22"/>
      <c r="AE39" s="23"/>
    </row>
    <row r="40" spans="2:31" ht="12" customHeight="1" x14ac:dyDescent="0.2">
      <c r="B40" s="24"/>
      <c r="C40" s="41"/>
      <c r="G40" s="56"/>
      <c r="H40" s="57"/>
      <c r="I40" s="57"/>
      <c r="J40" s="57"/>
      <c r="K40" s="57"/>
      <c r="L40" s="57"/>
      <c r="M40" s="57"/>
      <c r="N40" s="57"/>
      <c r="O40" s="57"/>
      <c r="P40" s="57"/>
      <c r="Q40" s="57"/>
      <c r="R40" s="24"/>
      <c r="S40" s="28"/>
      <c r="T40" s="28"/>
      <c r="U40" s="28"/>
      <c r="V40" s="28"/>
      <c r="W40" s="28"/>
      <c r="X40" s="28"/>
    </row>
    <row r="41" spans="2:31" ht="12" customHeight="1" x14ac:dyDescent="0.2">
      <c r="B41" s="24" t="s">
        <v>72</v>
      </c>
      <c r="C41" s="41" t="s">
        <v>73</v>
      </c>
      <c r="E41" s="56" t="s">
        <v>41</v>
      </c>
      <c r="F41" s="56" t="s">
        <v>41</v>
      </c>
      <c r="G41" s="56" t="s">
        <v>41</v>
      </c>
      <c r="H41" s="57" t="s">
        <v>41</v>
      </c>
      <c r="I41" s="57" t="s">
        <v>41</v>
      </c>
      <c r="J41" s="57" t="s">
        <v>41</v>
      </c>
      <c r="K41" s="57" t="s">
        <v>41</v>
      </c>
      <c r="L41" s="57" t="s">
        <v>41</v>
      </c>
      <c r="M41" s="57" t="s">
        <v>41</v>
      </c>
      <c r="N41" s="57" t="s">
        <v>41</v>
      </c>
      <c r="O41" s="57" t="s">
        <v>41</v>
      </c>
      <c r="P41" s="57" t="s">
        <v>41</v>
      </c>
      <c r="Q41" s="57" t="s">
        <v>41</v>
      </c>
      <c r="R41" s="24"/>
      <c r="S41" s="28">
        <v>231536.83</v>
      </c>
      <c r="T41" s="28">
        <v>395987.55</v>
      </c>
      <c r="U41" s="28">
        <v>1058117</v>
      </c>
      <c r="V41" s="28">
        <v>1189569</v>
      </c>
      <c r="W41" s="28">
        <v>989342</v>
      </c>
      <c r="X41" s="28">
        <v>2542883</v>
      </c>
      <c r="Z41" s="29" t="s">
        <v>74</v>
      </c>
      <c r="AB41" s="29" t="s">
        <v>75</v>
      </c>
    </row>
    <row r="42" spans="2:31" ht="12" customHeight="1" x14ac:dyDescent="0.2">
      <c r="B42" s="24" t="s">
        <v>76</v>
      </c>
      <c r="C42" s="41" t="s">
        <v>77</v>
      </c>
      <c r="E42" s="56" t="s">
        <v>41</v>
      </c>
      <c r="F42" s="56" t="s">
        <v>41</v>
      </c>
      <c r="G42" s="56" t="s">
        <v>41</v>
      </c>
      <c r="H42" s="57" t="s">
        <v>41</v>
      </c>
      <c r="I42" s="57" t="s">
        <v>41</v>
      </c>
      <c r="J42" s="57" t="s">
        <v>41</v>
      </c>
      <c r="K42" s="57" t="s">
        <v>41</v>
      </c>
      <c r="L42" s="57" t="s">
        <v>41</v>
      </c>
      <c r="M42" s="57" t="s">
        <v>41</v>
      </c>
      <c r="N42" s="57" t="s">
        <v>41</v>
      </c>
      <c r="O42" s="57" t="s">
        <v>41</v>
      </c>
      <c r="P42" s="57" t="s">
        <v>41</v>
      </c>
      <c r="Q42" s="57" t="s">
        <v>41</v>
      </c>
      <c r="R42" s="24"/>
      <c r="S42" s="28">
        <v>40.83643</v>
      </c>
      <c r="T42" s="28">
        <v>87.066890000000001</v>
      </c>
      <c r="U42" s="28">
        <v>188</v>
      </c>
      <c r="V42" s="28">
        <v>183</v>
      </c>
      <c r="W42" s="28">
        <v>157</v>
      </c>
      <c r="X42" s="28">
        <v>357</v>
      </c>
      <c r="Z42" s="29"/>
      <c r="AB42" s="29"/>
    </row>
    <row r="43" spans="2:31" s="49" customFormat="1" ht="12" customHeight="1" x14ac:dyDescent="0.2">
      <c r="B43" s="68" t="s">
        <v>78</v>
      </c>
      <c r="C43" s="48" t="s">
        <v>37</v>
      </c>
      <c r="E43" s="49">
        <v>1028447</v>
      </c>
      <c r="F43" s="49">
        <v>144818</v>
      </c>
      <c r="G43" s="26">
        <v>2276714</v>
      </c>
      <c r="H43" s="27">
        <v>152357</v>
      </c>
      <c r="I43" s="27">
        <v>267143</v>
      </c>
      <c r="J43" s="27">
        <v>360000</v>
      </c>
      <c r="K43" s="27">
        <v>1403060</v>
      </c>
      <c r="L43" s="27">
        <v>35500</v>
      </c>
      <c r="M43" s="27">
        <v>6000</v>
      </c>
      <c r="N43" s="27">
        <v>0</v>
      </c>
      <c r="O43" s="27">
        <v>785391</v>
      </c>
      <c r="P43" s="27">
        <v>200000</v>
      </c>
      <c r="Q43" s="27">
        <v>673000</v>
      </c>
      <c r="R43" s="50"/>
      <c r="S43" s="63">
        <v>3056214</v>
      </c>
      <c r="T43" s="63">
        <v>1444560</v>
      </c>
      <c r="U43" s="28">
        <v>1709100</v>
      </c>
      <c r="V43" s="28">
        <v>1038611</v>
      </c>
      <c r="W43" s="28">
        <v>1023777</v>
      </c>
      <c r="X43" s="28">
        <v>562775</v>
      </c>
      <c r="Y43" s="69"/>
      <c r="Z43" s="29" t="s">
        <v>79</v>
      </c>
      <c r="AB43" s="29"/>
      <c r="AC43" s="69"/>
      <c r="AD43" s="69"/>
      <c r="AE43" s="7"/>
    </row>
    <row r="44" spans="2:31" s="49" customFormat="1" ht="12" customHeight="1" x14ac:dyDescent="0.2">
      <c r="B44" s="50" t="s">
        <v>80</v>
      </c>
      <c r="C44" s="48" t="s">
        <v>37</v>
      </c>
      <c r="E44" s="49">
        <v>10008302</v>
      </c>
      <c r="F44" s="49">
        <v>8979855</v>
      </c>
      <c r="G44" s="26">
        <v>8835037</v>
      </c>
      <c r="H44" s="27">
        <v>6558323</v>
      </c>
      <c r="I44" s="27">
        <v>6405966</v>
      </c>
      <c r="J44" s="27">
        <v>6138823</v>
      </c>
      <c r="K44" s="27">
        <v>5778823</v>
      </c>
      <c r="L44" s="27">
        <v>4375763</v>
      </c>
      <c r="M44" s="27">
        <v>4340263</v>
      </c>
      <c r="N44" s="27">
        <v>4334263</v>
      </c>
      <c r="O44" s="27">
        <v>4334263</v>
      </c>
      <c r="P44" s="27">
        <v>3548872</v>
      </c>
      <c r="Q44" s="27">
        <v>3348872</v>
      </c>
      <c r="R44" s="50"/>
      <c r="S44" s="28">
        <v>8835037</v>
      </c>
      <c r="T44" s="28">
        <v>5778823</v>
      </c>
      <c r="U44" s="28">
        <v>4334263</v>
      </c>
      <c r="V44" s="28">
        <v>2625163</v>
      </c>
      <c r="W44" s="28">
        <v>1586552</v>
      </c>
      <c r="X44" s="28">
        <v>562775</v>
      </c>
      <c r="Y44" s="69"/>
      <c r="Z44" s="29"/>
      <c r="AB44" s="29"/>
      <c r="AC44" s="69"/>
      <c r="AD44" s="69"/>
      <c r="AE44" s="7"/>
    </row>
    <row r="45" spans="2:31" ht="12" customHeight="1" x14ac:dyDescent="0.2">
      <c r="B45" s="70" t="s">
        <v>81</v>
      </c>
      <c r="C45" s="41"/>
      <c r="G45" s="56"/>
      <c r="H45" s="57"/>
      <c r="I45" s="57"/>
      <c r="J45" s="57"/>
      <c r="K45" s="57"/>
      <c r="L45" s="57"/>
      <c r="M45" s="57"/>
      <c r="N45" s="57"/>
      <c r="O45" s="57"/>
      <c r="P45" s="57"/>
      <c r="Q45" s="57"/>
      <c r="R45" s="24"/>
      <c r="S45" s="28"/>
      <c r="T45" s="28"/>
      <c r="U45" s="28"/>
      <c r="V45" s="28"/>
      <c r="W45" s="28"/>
      <c r="X45" s="28"/>
      <c r="Z45" s="29" t="s">
        <v>82</v>
      </c>
      <c r="AB45" s="71"/>
    </row>
    <row r="46" spans="2:31" ht="12" customHeight="1" x14ac:dyDescent="0.2">
      <c r="B46" s="40" t="s">
        <v>83</v>
      </c>
      <c r="C46" s="41" t="s">
        <v>84</v>
      </c>
      <c r="E46" s="56" t="s">
        <v>41</v>
      </c>
      <c r="F46" s="56" t="s">
        <v>41</v>
      </c>
      <c r="G46" s="56" t="s">
        <v>41</v>
      </c>
      <c r="H46" s="57" t="s">
        <v>41</v>
      </c>
      <c r="I46" s="57" t="s">
        <v>41</v>
      </c>
      <c r="J46" s="57" t="s">
        <v>41</v>
      </c>
      <c r="K46" s="57" t="s">
        <v>41</v>
      </c>
      <c r="L46" s="57" t="s">
        <v>41</v>
      </c>
      <c r="M46" s="57" t="s">
        <v>41</v>
      </c>
      <c r="N46" s="57" t="s">
        <v>41</v>
      </c>
      <c r="O46" s="57" t="s">
        <v>41</v>
      </c>
      <c r="P46" s="57" t="s">
        <v>41</v>
      </c>
      <c r="Q46" s="57" t="s">
        <v>41</v>
      </c>
      <c r="R46" s="24"/>
      <c r="S46" s="28">
        <v>0</v>
      </c>
      <c r="T46" s="28">
        <v>96.632999999999996</v>
      </c>
      <c r="U46" s="28">
        <v>248216.4</v>
      </c>
      <c r="V46" s="28">
        <v>179974</v>
      </c>
      <c r="W46" s="28">
        <v>91585.48</v>
      </c>
      <c r="X46" s="28">
        <v>344364</v>
      </c>
      <c r="Z46" s="29"/>
      <c r="AB46" s="71"/>
    </row>
    <row r="47" spans="2:31" ht="12" customHeight="1" x14ac:dyDescent="0.2">
      <c r="B47" s="40" t="s">
        <v>85</v>
      </c>
      <c r="C47" s="41" t="s">
        <v>86</v>
      </c>
      <c r="E47" s="56" t="s">
        <v>41</v>
      </c>
      <c r="F47" s="56" t="s">
        <v>41</v>
      </c>
      <c r="G47" s="56" t="s">
        <v>41</v>
      </c>
      <c r="H47" s="57" t="s">
        <v>41</v>
      </c>
      <c r="I47" s="57" t="s">
        <v>41</v>
      </c>
      <c r="J47" s="57" t="s">
        <v>41</v>
      </c>
      <c r="K47" s="57" t="s">
        <v>41</v>
      </c>
      <c r="L47" s="57" t="s">
        <v>41</v>
      </c>
      <c r="M47" s="57" t="s">
        <v>41</v>
      </c>
      <c r="N47" s="57" t="s">
        <v>41</v>
      </c>
      <c r="O47" s="57" t="s">
        <v>41</v>
      </c>
      <c r="P47" s="57" t="s">
        <v>41</v>
      </c>
      <c r="Q47" s="57" t="s">
        <v>41</v>
      </c>
      <c r="R47" s="24"/>
      <c r="S47" s="63">
        <v>11402428.720000001</v>
      </c>
      <c r="T47" s="63">
        <v>17769106.920000002</v>
      </c>
      <c r="U47" s="28">
        <v>98336287.299999997</v>
      </c>
      <c r="V47" s="28">
        <v>237400397</v>
      </c>
      <c r="W47" s="28">
        <v>255581088.83000001</v>
      </c>
      <c r="X47" s="28">
        <v>449551738.13999999</v>
      </c>
      <c r="Z47" s="29"/>
      <c r="AB47" s="71"/>
    </row>
    <row r="48" spans="2:31" ht="12" customHeight="1" x14ac:dyDescent="0.2">
      <c r="B48" s="40" t="s">
        <v>87</v>
      </c>
      <c r="C48" s="41" t="s">
        <v>86</v>
      </c>
      <c r="E48" s="56" t="s">
        <v>41</v>
      </c>
      <c r="F48" s="56" t="s">
        <v>41</v>
      </c>
      <c r="G48" s="56" t="s">
        <v>41</v>
      </c>
      <c r="H48" s="57" t="s">
        <v>41</v>
      </c>
      <c r="I48" s="57" t="s">
        <v>41</v>
      </c>
      <c r="J48" s="57" t="s">
        <v>41</v>
      </c>
      <c r="K48" s="57" t="s">
        <v>41</v>
      </c>
      <c r="L48" s="57" t="s">
        <v>41</v>
      </c>
      <c r="M48" s="57" t="s">
        <v>41</v>
      </c>
      <c r="N48" s="57" t="s">
        <v>41</v>
      </c>
      <c r="O48" s="57" t="s">
        <v>41</v>
      </c>
      <c r="P48" s="57" t="s">
        <v>41</v>
      </c>
      <c r="Q48" s="57" t="s">
        <v>41</v>
      </c>
      <c r="R48" s="24"/>
      <c r="S48" s="28">
        <v>0</v>
      </c>
      <c r="T48" s="28">
        <v>0</v>
      </c>
      <c r="U48" s="28">
        <v>71352483</v>
      </c>
      <c r="V48" s="28">
        <v>102213921</v>
      </c>
      <c r="W48" s="28">
        <v>5646664</v>
      </c>
      <c r="X48" s="28" t="s">
        <v>64</v>
      </c>
      <c r="Z48" s="29"/>
      <c r="AB48" s="71"/>
    </row>
    <row r="49" spans="2:28" ht="12" customHeight="1" x14ac:dyDescent="0.2">
      <c r="B49" s="40" t="s">
        <v>88</v>
      </c>
      <c r="C49" s="41" t="s">
        <v>89</v>
      </c>
      <c r="E49" s="56" t="s">
        <v>41</v>
      </c>
      <c r="F49" s="56" t="s">
        <v>41</v>
      </c>
      <c r="G49" s="56" t="s">
        <v>41</v>
      </c>
      <c r="H49" s="57">
        <v>699693.53999999992</v>
      </c>
      <c r="I49" s="57" t="s">
        <v>41</v>
      </c>
      <c r="J49" s="57" t="s">
        <v>41</v>
      </c>
      <c r="K49" s="57" t="s">
        <v>41</v>
      </c>
      <c r="L49" s="57" t="s">
        <v>41</v>
      </c>
      <c r="M49" s="57" t="s">
        <v>41</v>
      </c>
      <c r="N49" s="57" t="s">
        <v>41</v>
      </c>
      <c r="O49" s="57" t="s">
        <v>41</v>
      </c>
      <c r="P49" s="57" t="s">
        <v>41</v>
      </c>
      <c r="Q49" s="57" t="s">
        <v>41</v>
      </c>
      <c r="R49" s="24"/>
      <c r="S49" s="28">
        <v>3916004.82</v>
      </c>
      <c r="T49" s="28">
        <v>1139.8499999999999</v>
      </c>
      <c r="U49" s="28">
        <v>4595348.45</v>
      </c>
      <c r="V49" s="28">
        <v>4427342.3600000003</v>
      </c>
      <c r="W49" s="28">
        <v>17281495.539999999</v>
      </c>
      <c r="X49" s="28">
        <v>16487429.380000001</v>
      </c>
      <c r="Z49" s="29"/>
      <c r="AB49" s="71"/>
    </row>
    <row r="50" spans="2:28" ht="12" customHeight="1" x14ac:dyDescent="0.2">
      <c r="B50" s="40" t="s">
        <v>90</v>
      </c>
      <c r="C50" s="41" t="s">
        <v>89</v>
      </c>
      <c r="E50" s="56" t="s">
        <v>41</v>
      </c>
      <c r="F50" s="56" t="s">
        <v>41</v>
      </c>
      <c r="G50" s="56" t="s">
        <v>41</v>
      </c>
      <c r="H50" s="57">
        <v>232399.44</v>
      </c>
      <c r="I50" s="57" t="s">
        <v>41</v>
      </c>
      <c r="J50" s="57" t="s">
        <v>41</v>
      </c>
      <c r="K50" s="57" t="s">
        <v>41</v>
      </c>
      <c r="L50" s="57" t="s">
        <v>41</v>
      </c>
      <c r="M50" s="57" t="s">
        <v>41</v>
      </c>
      <c r="N50" s="57" t="s">
        <v>41</v>
      </c>
      <c r="O50" s="57" t="s">
        <v>41</v>
      </c>
      <c r="P50" s="57" t="s">
        <v>41</v>
      </c>
      <c r="Q50" s="57" t="s">
        <v>41</v>
      </c>
      <c r="R50" s="24"/>
      <c r="S50" s="28">
        <v>1138890.8500000001</v>
      </c>
      <c r="T50" s="28">
        <v>323962.18</v>
      </c>
      <c r="U50" s="28">
        <v>1318047.83</v>
      </c>
      <c r="V50" s="28">
        <v>1095675.8700000001</v>
      </c>
      <c r="W50" s="28">
        <v>2719532.3</v>
      </c>
      <c r="X50" s="28">
        <v>51441663.780000001</v>
      </c>
      <c r="Z50" s="29"/>
      <c r="AB50" s="71"/>
    </row>
    <row r="51" spans="2:28" ht="12" customHeight="1" x14ac:dyDescent="0.2">
      <c r="B51" s="24" t="s">
        <v>91</v>
      </c>
      <c r="C51" s="41" t="s">
        <v>92</v>
      </c>
      <c r="E51" s="56" t="s">
        <v>41</v>
      </c>
      <c r="F51" s="56" t="s">
        <v>41</v>
      </c>
      <c r="G51" s="56" t="s">
        <v>41</v>
      </c>
      <c r="H51" s="57" t="s">
        <v>41</v>
      </c>
      <c r="I51" s="57" t="s">
        <v>41</v>
      </c>
      <c r="J51" s="57" t="s">
        <v>41</v>
      </c>
      <c r="K51" s="57" t="s">
        <v>41</v>
      </c>
      <c r="L51" s="57" t="s">
        <v>41</v>
      </c>
      <c r="M51" s="57" t="s">
        <v>41</v>
      </c>
      <c r="N51" s="57" t="s">
        <v>41</v>
      </c>
      <c r="O51" s="57" t="s">
        <v>41</v>
      </c>
      <c r="P51" s="57" t="s">
        <v>41</v>
      </c>
      <c r="Q51" s="57" t="s">
        <v>41</v>
      </c>
      <c r="R51" s="24"/>
      <c r="S51" s="28">
        <v>212</v>
      </c>
      <c r="T51" s="28">
        <v>0</v>
      </c>
      <c r="U51" s="28">
        <v>620982</v>
      </c>
      <c r="V51" s="28" t="s">
        <v>42</v>
      </c>
      <c r="W51" s="28" t="s">
        <v>42</v>
      </c>
      <c r="X51" s="28" t="s">
        <v>42</v>
      </c>
      <c r="Z51" s="29" t="s">
        <v>93</v>
      </c>
    </row>
    <row r="52" spans="2:28" ht="12" customHeight="1" x14ac:dyDescent="0.2">
      <c r="B52" s="24" t="s">
        <v>91</v>
      </c>
      <c r="C52" s="41" t="s">
        <v>33</v>
      </c>
      <c r="E52" s="56" t="s">
        <v>41</v>
      </c>
      <c r="F52" s="56" t="s">
        <v>41</v>
      </c>
      <c r="G52" s="56" t="s">
        <v>41</v>
      </c>
      <c r="H52" s="57" t="s">
        <v>41</v>
      </c>
      <c r="I52" s="57" t="s">
        <v>41</v>
      </c>
      <c r="J52" s="57" t="s">
        <v>41</v>
      </c>
      <c r="K52" s="57" t="s">
        <v>41</v>
      </c>
      <c r="L52" s="57" t="s">
        <v>41</v>
      </c>
      <c r="M52" s="57" t="s">
        <v>41</v>
      </c>
      <c r="N52" s="57" t="s">
        <v>41</v>
      </c>
      <c r="O52" s="57" t="s">
        <v>41</v>
      </c>
      <c r="P52" s="57" t="s">
        <v>41</v>
      </c>
      <c r="Q52" s="57" t="s">
        <v>41</v>
      </c>
      <c r="R52" s="24"/>
      <c r="S52" s="28">
        <v>3.5</v>
      </c>
      <c r="T52" s="28">
        <v>0</v>
      </c>
      <c r="U52" s="28">
        <v>7954</v>
      </c>
      <c r="V52" s="28" t="s">
        <v>42</v>
      </c>
      <c r="W52" s="28" t="s">
        <v>42</v>
      </c>
      <c r="X52" s="28" t="s">
        <v>42</v>
      </c>
      <c r="Z52" s="29"/>
    </row>
    <row r="54" spans="2:28" ht="12" customHeight="1" x14ac:dyDescent="0.25">
      <c r="B54" s="1" t="s">
        <v>94</v>
      </c>
    </row>
    <row r="56" spans="2:28" ht="12" customHeight="1" x14ac:dyDescent="0.25">
      <c r="B56" s="72" t="s">
        <v>95</v>
      </c>
      <c r="C56" s="73"/>
      <c r="D56" s="74"/>
      <c r="E56" s="74"/>
      <c r="F56" s="74"/>
      <c r="G56" s="75"/>
      <c r="H56" s="76"/>
      <c r="I56" s="76"/>
      <c r="J56" s="76"/>
      <c r="K56" s="76"/>
      <c r="L56" s="76"/>
      <c r="M56" s="76"/>
      <c r="N56" s="76"/>
      <c r="O56" s="76"/>
      <c r="P56" s="76"/>
      <c r="Q56" s="76"/>
      <c r="R56" s="77"/>
      <c r="S56" s="78"/>
      <c r="T56" s="78"/>
      <c r="U56" s="78"/>
      <c r="V56" s="78"/>
      <c r="W56" s="78"/>
      <c r="X56" s="78"/>
    </row>
    <row r="57" spans="2:28" ht="12" customHeight="1" x14ac:dyDescent="0.25">
      <c r="B57" s="1" t="s">
        <v>96</v>
      </c>
    </row>
    <row r="58" spans="2:28" ht="12" customHeight="1" x14ac:dyDescent="0.25">
      <c r="B58" s="3" t="s">
        <v>97</v>
      </c>
      <c r="C58" s="79" t="s">
        <v>98</v>
      </c>
    </row>
    <row r="59" spans="2:28" ht="12" customHeight="1" x14ac:dyDescent="0.25">
      <c r="B59" s="3" t="s">
        <v>99</v>
      </c>
      <c r="C59" s="79" t="s">
        <v>100</v>
      </c>
    </row>
    <row r="60" spans="2:28" ht="12" customHeight="1" x14ac:dyDescent="0.25">
      <c r="B60" s="3" t="s">
        <v>101</v>
      </c>
      <c r="C60" s="79" t="s">
        <v>102</v>
      </c>
    </row>
    <row r="61" spans="2:28" ht="12" customHeight="1" x14ac:dyDescent="0.25">
      <c r="B61" s="3" t="s">
        <v>103</v>
      </c>
      <c r="C61" s="79" t="s">
        <v>104</v>
      </c>
    </row>
    <row r="62" spans="2:28" ht="12" customHeight="1" x14ac:dyDescent="0.25">
      <c r="B62" s="3" t="s">
        <v>105</v>
      </c>
      <c r="C62" s="79" t="s">
        <v>106</v>
      </c>
    </row>
    <row r="63" spans="2:28" ht="12" customHeight="1" x14ac:dyDescent="0.2">
      <c r="C63" s="80"/>
    </row>
    <row r="64" spans="2:28" ht="12" customHeight="1" x14ac:dyDescent="0.2">
      <c r="C64" s="80"/>
    </row>
  </sheetData>
  <mergeCells count="9">
    <mergeCell ref="Z45:Z50"/>
    <mergeCell ref="Z51:Z52"/>
    <mergeCell ref="AB8:AB23"/>
    <mergeCell ref="Z9:Z13"/>
    <mergeCell ref="Z20:Z22"/>
    <mergeCell ref="AB27:AB37"/>
    <mergeCell ref="Z41:Z42"/>
    <mergeCell ref="AB41:AB44"/>
    <mergeCell ref="Z43:Z44"/>
  </mergeCells>
  <hyperlinks>
    <hyperlink ref="C60" r:id="rId1" xr:uid="{A52BA8AD-6A27-4E07-9D7C-471515980ABC}"/>
    <hyperlink ref="C61" r:id="rId2" xr:uid="{376DE44C-7CF3-4B7E-B087-136711D4334F}"/>
    <hyperlink ref="C62" r:id="rId3" xr:uid="{62ACDB69-C2C1-460C-8CBE-410DBF161D6C}"/>
    <hyperlink ref="C59" r:id="rId4" xr:uid="{05DC7DAE-F550-45CE-A25A-1B4054A46626}"/>
    <hyperlink ref="C58" r:id="rId5" xr:uid="{BF62B6F6-376B-40DE-9ED7-2E238DDD9E0E}"/>
  </hyperlinks>
  <pageMargins left="0.7" right="0.7" top="0.75" bottom="0.75" header="0.3" footer="0.3"/>
  <pageSetup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ESG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Maria Cadavid Londoño</dc:creator>
  <cp:lastModifiedBy>Jesus Maria Cadavid Londoño</cp:lastModifiedBy>
  <dcterms:created xsi:type="dcterms:W3CDTF">2022-08-05T00:18:28Z</dcterms:created>
  <dcterms:modified xsi:type="dcterms:W3CDTF">2022-08-05T00:19:21Z</dcterms:modified>
</cp:coreProperties>
</file>