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ELSIA S.A E.S.P\Transacciones\Compras energia\CelsiaTol\Licitaciones\2020\CP-EPIC2020-03\Pliegos definitivos\"/>
    </mc:Choice>
  </mc:AlternateContent>
  <xr:revisionPtr revIDLastSave="292" documentId="8_{0653F5DC-60A0-4725-AB48-4820F300C137}" xr6:coauthVersionLast="45" xr6:coauthVersionMax="45" xr10:uidLastSave="{0164DF58-FB82-4F6E-8514-93C9CF9163CB}"/>
  <bookViews>
    <workbookView xWindow="20370" yWindow="-2190" windowWidth="20640" windowHeight="11160" activeTab="1" xr2:uid="{AE04A264-B901-4B34-A8A6-2C5B58A0F334}"/>
  </bookViews>
  <sheets>
    <sheet name="Oferta producto 1" sheetId="2" r:id="rId1"/>
    <sheet name="Oferta producto 2" sheetId="3" r:id="rId2"/>
    <sheet name="Oferta producto 3 " sheetId="14" r:id="rId3"/>
    <sheet name="Cantidades Producto 1 2021" sheetId="7" r:id="rId4"/>
    <sheet name="Cantidades Producto 2 2022" sheetId="8" r:id="rId5"/>
    <sheet name="Cantidades Producto 3 2024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1" i="8" l="1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7" i="7" l="1"/>
  <c r="AA8" i="7"/>
  <c r="AA6" i="7"/>
  <c r="AA6" i="9"/>
  <c r="AC39" i="8"/>
  <c r="AC6" i="7" l="1"/>
  <c r="H27" i="3"/>
  <c r="H28" i="3"/>
  <c r="H29" i="3"/>
  <c r="D42" i="7" l="1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C42" i="7"/>
  <c r="AC39" i="7" l="1"/>
  <c r="AC36" i="7"/>
  <c r="AC33" i="7"/>
  <c r="AC30" i="7"/>
  <c r="AC27" i="7"/>
  <c r="AC24" i="7"/>
  <c r="AC21" i="7"/>
  <c r="AC18" i="7"/>
  <c r="AC15" i="7"/>
  <c r="AC12" i="7"/>
  <c r="AC9" i="7"/>
  <c r="AC42" i="7" l="1"/>
  <c r="AA42" i="7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B42" i="9"/>
  <c r="AC24" i="9" l="1"/>
  <c r="C16" i="14" s="1"/>
  <c r="AC36" i="9"/>
  <c r="C20" i="14" s="1"/>
  <c r="AC15" i="9"/>
  <c r="C13" i="14" s="1"/>
  <c r="AA42" i="9"/>
  <c r="AC39" i="9"/>
  <c r="C21" i="14" s="1"/>
  <c r="AC27" i="9"/>
  <c r="C17" i="14" s="1"/>
  <c r="AC18" i="9"/>
  <c r="C14" i="14" s="1"/>
  <c r="AC6" i="9"/>
  <c r="C10" i="14" s="1"/>
  <c r="AC30" i="9"/>
  <c r="C18" i="14" s="1"/>
  <c r="AC21" i="9"/>
  <c r="C15" i="14" s="1"/>
  <c r="AC9" i="9"/>
  <c r="AC33" i="9"/>
  <c r="C19" i="14" s="1"/>
  <c r="AC12" i="9"/>
  <c r="C12" i="14" s="1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B42" i="8"/>
  <c r="AC12" i="8" l="1"/>
  <c r="AC21" i="8"/>
  <c r="AC36" i="8"/>
  <c r="AC33" i="8"/>
  <c r="AC30" i="8"/>
  <c r="AC6" i="8"/>
  <c r="AC9" i="8"/>
  <c r="AC42" i="9"/>
  <c r="C11" i="14"/>
  <c r="AA42" i="8"/>
  <c r="AC18" i="8"/>
  <c r="AC27" i="8"/>
  <c r="AC24" i="8"/>
  <c r="C21" i="3"/>
  <c r="AC15" i="8"/>
  <c r="C10" i="2"/>
  <c r="C18" i="2"/>
  <c r="C21" i="2"/>
  <c r="C20" i="3" l="1"/>
  <c r="C19" i="3"/>
  <c r="C18" i="3"/>
  <c r="C17" i="3"/>
  <c r="C16" i="3"/>
  <c r="C15" i="3"/>
  <c r="C14" i="3"/>
  <c r="C13" i="3"/>
  <c r="C12" i="3"/>
  <c r="C11" i="3"/>
  <c r="C10" i="3"/>
  <c r="C15" i="2"/>
  <c r="AC42" i="8"/>
  <c r="C17" i="2"/>
  <c r="C14" i="2"/>
  <c r="C22" i="14"/>
  <c r="C12" i="2"/>
  <c r="C19" i="2"/>
  <c r="C11" i="2"/>
  <c r="C20" i="2"/>
  <c r="C16" i="2"/>
  <c r="C13" i="2"/>
  <c r="E22" i="2" l="1"/>
  <c r="F22" i="2" s="1"/>
  <c r="C22" i="3"/>
  <c r="C22" i="2" l="1"/>
</calcChain>
</file>

<file path=xl/sharedStrings.xml><?xml version="1.0" encoding="utf-8"?>
<sst xmlns="http://schemas.openxmlformats.org/spreadsheetml/2006/main" count="249" uniqueCount="60">
  <si>
    <t xml:space="preserve">o Apoderado General (Responsable del negocio) </t>
  </si>
  <si>
    <t>Firma del Representante Legal</t>
  </si>
  <si>
    <t>_____________________________________</t>
  </si>
  <si>
    <t>TOTAL</t>
  </si>
  <si>
    <t>PRECIO OFERTADO $/kWh</t>
  </si>
  <si>
    <t>% OFERTADO ANUAL</t>
  </si>
  <si>
    <t>MES</t>
  </si>
  <si>
    <t>PRODUCTO No. 1</t>
  </si>
  <si>
    <t>PAGUE LO CONTRATADO AÑO 2021</t>
  </si>
  <si>
    <t>PAGUE LO CONTRATADO AÑO 2022</t>
  </si>
  <si>
    <t>PAGUE LO CONTRATADO AÑO 2024</t>
  </si>
  <si>
    <t>TOTAL AÑO</t>
  </si>
  <si>
    <t>F</t>
  </si>
  <si>
    <t>S</t>
  </si>
  <si>
    <t>O</t>
  </si>
  <si>
    <t>mes</t>
  </si>
  <si>
    <t>TOTAL MES</t>
  </si>
  <si>
    <t>Días/</t>
  </si>
  <si>
    <t>TOTAL DÍA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</si>
  <si>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</si>
  <si>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</si>
  <si>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</si>
  <si>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</si>
  <si>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</si>
  <si>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</si>
  <si>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</si>
  <si>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</si>
  <si>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</si>
  <si>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</si>
  <si>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</si>
  <si>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</si>
  <si>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</si>
  <si>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</si>
  <si>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</si>
  <si>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H09</t>
  </si>
  <si>
    <t>H08</t>
  </si>
  <si>
    <t>H07</t>
  </si>
  <si>
    <t>H06</t>
  </si>
  <si>
    <t>H05</t>
  </si>
  <si>
    <t>H04</t>
  </si>
  <si>
    <t>H03</t>
  </si>
  <si>
    <t>H02</t>
  </si>
  <si>
    <t>H01</t>
  </si>
  <si>
    <t>Tipo de día</t>
  </si>
  <si>
    <t>Periodo</t>
  </si>
  <si>
    <t>% OFERTADO MENSUAL</t>
  </si>
  <si>
    <t>* Se pueden ofertar precios diferentes para cada mes.</t>
  </si>
  <si>
    <t>* Se pueden ofertar % diferentes para cada mes.</t>
  </si>
  <si>
    <t>* Se  debe ofertar el mismo  %  para todos los meses del año.</t>
  </si>
  <si>
    <t>PRECIO OFERTADO EN $ / kWh DE SEPTIEMBRE DE 2020</t>
  </si>
  <si>
    <t>* Los  % ofertados  se aplicaran a las curvas de carga de la hoja Cantidades Producto 1 2021</t>
  </si>
  <si>
    <t>PRODUCTO No. 2</t>
  </si>
  <si>
    <t>PRODUCTO No.3</t>
  </si>
  <si>
    <t>* Los  %  ofertados se aplicaran a las curvas de carga de la hoja Cantidades Producto 3 2024</t>
  </si>
  <si>
    <t>* Los  % ofertados se aplicaran a las curvas de carga de la hoja Cantidades Producto 2 2022</t>
  </si>
  <si>
    <t>CURVA PRODUCTO 1 AÑO 2021 MODALIDAD PAGUE LO CONTRATADO - kWh</t>
  </si>
  <si>
    <t>PRODUCTO 2 AÑO 2022 MODALIDAD PAGUE LO CONTRATADO - kWh</t>
  </si>
  <si>
    <t>PRODUCTO 3 AÑO 2024 MODALIDAD PAGUE LO CONTRATADO - kWh</t>
  </si>
  <si>
    <t>ENERGIA SOLICITADA kWh/MES</t>
  </si>
  <si>
    <t>ENERGIA OFERTADA kWh/MES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</si>
</sst>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0"/>
    <numFmt numFmtId="165" formatCode="_ * #,##0_ ;_ * \-#,##0_ ;_ * &quot;-&quot;??_ ;_ @_ "/>
    <numFmt numFmtId="166" formatCode="_-* #,##0.000_-;\-* #,##0.000_-;_-* &quot;-&quot;_-;_-@_-"/>
    <numFmt numFmtId="167" formatCode="_ * #,##0.00_ ;_ * \-#,##0.00_ ;_ * &quot;-&quot;??_ ;_ @_ 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b/>
      <sz val="10"/>
      <name val="Segoe UI Light"/>
      <family val="2"/>
    </font>
    <font>
      <sz val="10"/>
      <name val="Segoe UI Light"/>
      <family val="2"/>
    </font>
    <font>
      <sz val="7"/>
      <color theme="1"/>
      <name val="Segoe UI Light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BFBFBF"/>
      </bottom>
      <diagonal/>
    </border>
    <border>
      <left/>
      <right/>
      <top style="thin">
        <color indexed="64"/>
      </top>
      <bottom style="medium">
        <color rgb="FFBFBFBF"/>
      </bottom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/>
    <xf numFmtId="41" fontId="0" fillId="0" borderId="0" xfId="4" applyFont="1"/>
    <xf numFmtId="0" fontId="8" fillId="0" borderId="0" xfId="0" applyFont="1"/>
    <xf numFmtId="41" fontId="4" fillId="0" borderId="0" xfId="4" applyFont="1" applyAlignment="1">
      <alignment vertical="center"/>
    </xf>
    <xf numFmtId="166" fontId="0" fillId="0" borderId="0" xfId="4" applyNumberFormat="1" applyFont="1"/>
    <xf numFmtId="17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7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" fontId="13" fillId="0" borderId="15" xfId="0" applyNumberFormat="1" applyFont="1" applyBorder="1" applyAlignment="1">
      <alignment horizontal="center" vertical="center"/>
    </xf>
    <xf numFmtId="165" fontId="14" fillId="0" borderId="15" xfId="0" applyNumberFormat="1" applyFont="1" applyBorder="1" applyAlignment="1">
      <alignment vertical="center"/>
    </xf>
    <xf numFmtId="17" fontId="13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vertical="center"/>
    </xf>
    <xf numFmtId="17" fontId="13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vertical="center"/>
    </xf>
    <xf numFmtId="166" fontId="3" fillId="0" borderId="0" xfId="4" applyNumberFormat="1" applyFont="1"/>
    <xf numFmtId="9" fontId="10" fillId="2" borderId="3" xfId="1" applyFont="1" applyFill="1" applyBorder="1" applyAlignment="1">
      <alignment horizontal="center" vertical="center"/>
    </xf>
    <xf numFmtId="9" fontId="10" fillId="2" borderId="2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vertical="center"/>
    </xf>
    <xf numFmtId="9" fontId="10" fillId="2" borderId="2" xfId="1" applyFont="1" applyFill="1" applyBorder="1" applyAlignment="1">
      <alignment horizontal="center" vertical="center"/>
    </xf>
    <xf numFmtId="168" fontId="11" fillId="0" borderId="0" xfId="2" applyNumberFormat="1" applyFont="1" applyBorder="1" applyAlignment="1">
      <alignment horizontal="center" vertical="center"/>
    </xf>
    <xf numFmtId="168" fontId="11" fillId="0" borderId="0" xfId="2" applyNumberFormat="1" applyFont="1" applyBorder="1" applyAlignment="1">
      <alignment vertical="center"/>
    </xf>
    <xf numFmtId="168" fontId="13" fillId="0" borderId="4" xfId="2" applyNumberFormat="1" applyFont="1" applyBorder="1" applyAlignment="1">
      <alignment horizontal="center" vertical="center"/>
    </xf>
    <xf numFmtId="168" fontId="13" fillId="0" borderId="6" xfId="2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>
      <alignment vertical="center"/>
    </xf>
    <xf numFmtId="168" fontId="14" fillId="0" borderId="17" xfId="2" applyNumberFormat="1" applyFont="1" applyBorder="1" applyAlignment="1">
      <alignment horizontal="center" vertical="center"/>
    </xf>
    <xf numFmtId="168" fontId="14" fillId="0" borderId="16" xfId="2" applyNumberFormat="1" applyFont="1" applyBorder="1" applyAlignment="1">
      <alignment horizontal="center" vertical="center"/>
    </xf>
    <xf numFmtId="168" fontId="14" fillId="0" borderId="15" xfId="2" applyNumberFormat="1" applyFont="1" applyBorder="1" applyAlignment="1">
      <alignment horizontal="center" vertical="center"/>
    </xf>
    <xf numFmtId="168" fontId="14" fillId="0" borderId="12" xfId="2" applyNumberFormat="1" applyFont="1" applyBorder="1" applyAlignment="1">
      <alignment horizontal="center" vertical="center"/>
    </xf>
    <xf numFmtId="168" fontId="14" fillId="0" borderId="11" xfId="2" applyNumberFormat="1" applyFont="1" applyBorder="1" applyAlignment="1">
      <alignment horizontal="center" vertical="center"/>
    </xf>
    <xf numFmtId="168" fontId="14" fillId="0" borderId="3" xfId="2" applyNumberFormat="1" applyFont="1" applyBorder="1" applyAlignment="1">
      <alignment horizontal="center" vertical="center"/>
    </xf>
    <xf numFmtId="168" fontId="14" fillId="0" borderId="8" xfId="2" applyNumberFormat="1" applyFont="1" applyBorder="1" applyAlignment="1">
      <alignment horizontal="center" vertical="center"/>
    </xf>
    <xf numFmtId="168" fontId="14" fillId="0" borderId="7" xfId="2" applyNumberFormat="1" applyFont="1" applyBorder="1" applyAlignment="1">
      <alignment horizontal="center" vertical="center"/>
    </xf>
    <xf numFmtId="168" fontId="14" fillId="0" borderId="4" xfId="2" applyNumberFormat="1" applyFont="1" applyBorder="1" applyAlignment="1">
      <alignment horizontal="center" vertical="center"/>
    </xf>
    <xf numFmtId="43" fontId="0" fillId="0" borderId="0" xfId="2" applyFont="1"/>
    <xf numFmtId="3" fontId="10" fillId="0" borderId="3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8" fontId="0" fillId="0" borderId="0" xfId="2" applyNumberFormat="1" applyFont="1"/>
    <xf numFmtId="168" fontId="10" fillId="0" borderId="3" xfId="2" applyNumberFormat="1" applyFont="1" applyBorder="1" applyAlignment="1">
      <alignment horizontal="center" vertical="center"/>
    </xf>
    <xf numFmtId="168" fontId="10" fillId="0" borderId="2" xfId="2" applyNumberFormat="1" applyFont="1" applyBorder="1" applyAlignment="1">
      <alignment horizontal="center" vertical="center"/>
    </xf>
    <xf numFmtId="168" fontId="11" fillId="0" borderId="1" xfId="2" applyNumberFormat="1" applyFont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168" fontId="14" fillId="0" borderId="0" xfId="2" applyNumberFormat="1" applyFont="1" applyFill="1" applyBorder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3" fontId="0" fillId="0" borderId="0" xfId="0" applyNumberFormat="1"/>
    <xf numFmtId="168" fontId="0" fillId="0" borderId="0" xfId="0" applyNumberFormat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17" xfId="2" applyNumberFormat="1" applyFont="1" applyFill="1" applyBorder="1" applyAlignment="1">
      <alignment horizontal="center" vertical="center"/>
    </xf>
    <xf numFmtId="168" fontId="14" fillId="0" borderId="16" xfId="2" applyNumberFormat="1" applyFont="1" applyFill="1" applyBorder="1" applyAlignment="1">
      <alignment horizontal="center" vertical="center"/>
    </xf>
    <xf numFmtId="168" fontId="14" fillId="0" borderId="11" xfId="2" applyNumberFormat="1" applyFont="1" applyFill="1" applyBorder="1" applyAlignment="1">
      <alignment horizontal="center" vertical="center"/>
    </xf>
    <xf numFmtId="168" fontId="14" fillId="0" borderId="7" xfId="2" applyNumberFormat="1" applyFont="1" applyFill="1" applyBorder="1" applyAlignment="1">
      <alignment horizontal="center" vertical="center"/>
    </xf>
    <xf numFmtId="168" fontId="14" fillId="0" borderId="1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9" fontId="10" fillId="2" borderId="5" xfId="1" applyFont="1" applyFill="1" applyBorder="1" applyAlignment="1">
      <alignment horizontal="center" vertical="center"/>
    </xf>
    <xf numFmtId="9" fontId="10" fillId="2" borderId="2" xfId="1" applyFont="1" applyFill="1" applyBorder="1" applyAlignment="1">
      <alignment horizontal="center" vertical="center"/>
    </xf>
    <xf numFmtId="9" fontId="10" fillId="2" borderId="4" xfId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center" vertical="center"/>
    </xf>
    <xf numFmtId="3" fontId="14" fillId="0" borderId="14" xfId="2" applyNumberFormat="1" applyFont="1" applyBorder="1" applyAlignment="1">
      <alignment horizontal="center" vertical="center"/>
    </xf>
    <xf numFmtId="3" fontId="14" fillId="0" borderId="10" xfId="2" applyNumberFormat="1" applyFont="1" applyBorder="1" applyAlignment="1">
      <alignment horizontal="center" vertical="center"/>
    </xf>
    <xf numFmtId="3" fontId="14" fillId="0" borderId="6" xfId="2" applyNumberFormat="1" applyFont="1" applyBorder="1" applyAlignment="1">
      <alignment horizontal="center" vertical="center"/>
    </xf>
    <xf numFmtId="17" fontId="13" fillId="0" borderId="18" xfId="0" applyNumberFormat="1" applyFont="1" applyBorder="1" applyAlignment="1">
      <alignment horizontal="center" vertical="center"/>
    </xf>
    <xf numFmtId="17" fontId="13" fillId="0" borderId="13" xfId="0" applyNumberFormat="1" applyFont="1" applyBorder="1" applyAlignment="1">
      <alignment horizontal="center" vertical="center"/>
    </xf>
    <xf numFmtId="17" fontId="13" fillId="0" borderId="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8" fontId="14" fillId="0" borderId="14" xfId="2" applyNumberFormat="1" applyFont="1" applyBorder="1" applyAlignment="1">
      <alignment horizontal="center" vertical="center"/>
    </xf>
    <xf numFmtId="168" fontId="14" fillId="0" borderId="10" xfId="2" applyNumberFormat="1" applyFont="1" applyBorder="1" applyAlignment="1">
      <alignment horizontal="center" vertical="center"/>
    </xf>
    <xf numFmtId="168" fontId="14" fillId="0" borderId="6" xfId="2" applyNumberFormat="1" applyFont="1" applyBorder="1" applyAlignment="1">
      <alignment horizontal="center" vertical="center"/>
    </xf>
  </cellXfs>
  <cellStyles count="6">
    <cellStyle name="Millares" xfId="2" builtinId="3"/>
    <cellStyle name="Millares [0]" xfId="4" builtinId="6"/>
    <cellStyle name="Millares 2" xfId="3" xr:uid="{49CB2514-9935-4DA5-AB0D-8763E7E254B0}"/>
    <cellStyle name="Millares 2 4" xfId="5" xr:uid="{82E7BE6C-3E21-4944-8A70-73D5C9EF3D48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1D3-7E18-412A-80CB-58690EC6D84A}">
  <dimension ref="A1:H1048576"/>
  <sheetViews>
    <sheetView showGridLines="0" topLeftCell="A12" zoomScale="150" zoomScaleNormal="150" zoomScaleSheetLayoutView="140" workbookViewId="0">
      <selection activeCell="C10" sqref="C10:C21"/>
    </sheetView>
  </sheetViews>
  <sheetFormatPr baseColWidth="10" defaultColWidth="0" defaultRowHeight="15" zeroHeight="1" x14ac:dyDescent="0.25"/>
  <cols>
    <col min="1" max="2" width="11.42578125" customWidth="1"/>
    <col min="3" max="3" width="14.7109375" customWidth="1"/>
    <col min="4" max="4" width="13.85546875" customWidth="1"/>
    <col min="5" max="5" width="13.85546875" style="8" customWidth="1"/>
    <col min="6" max="6" width="13.85546875" customWidth="1"/>
    <col min="7" max="7" width="13.85546875" style="8" customWidth="1"/>
    <col min="8" max="8" width="11.42578125" customWidth="1"/>
    <col min="9" max="16384" width="11.42578125" hidden="1"/>
  </cols>
  <sheetData>
    <row r="1" spans="2:8" x14ac:dyDescent="0.25"/>
    <row r="2" spans="2:8" x14ac:dyDescent="0.25"/>
    <row r="3" spans="2:8" x14ac:dyDescent="0.25">
      <c r="B3" s="85" t="s">
        <v>7</v>
      </c>
      <c r="C3" s="85"/>
      <c r="D3" s="85"/>
      <c r="E3" s="85"/>
      <c r="F3" s="85"/>
      <c r="G3" s="43"/>
    </row>
    <row r="4" spans="2:8" x14ac:dyDescent="0.25">
      <c r="B4" s="85" t="s">
        <v>8</v>
      </c>
      <c r="C4" s="85"/>
      <c r="D4" s="85"/>
      <c r="E4" s="85"/>
      <c r="F4" s="85"/>
      <c r="G4" s="43"/>
    </row>
    <row r="5" spans="2:8" x14ac:dyDescent="0.25">
      <c r="B5" s="85" t="s">
        <v>49</v>
      </c>
      <c r="C5" s="85"/>
      <c r="D5" s="85"/>
      <c r="E5" s="85"/>
      <c r="F5" s="85"/>
      <c r="G5" s="43"/>
    </row>
    <row r="6" spans="2:8" x14ac:dyDescent="0.25">
      <c r="B6" s="5"/>
      <c r="C6" s="5"/>
      <c r="D6" s="5"/>
      <c r="E6" s="5"/>
      <c r="F6" s="5"/>
      <c r="G6" s="5"/>
    </row>
    <row r="7" spans="2:8" x14ac:dyDescent="0.25"/>
    <row r="8" spans="2:8" ht="15" customHeight="1" x14ac:dyDescent="0.25">
      <c r="B8" s="86" t="s">
        <v>6</v>
      </c>
      <c r="C8" s="86" t="s">
        <v>58</v>
      </c>
      <c r="D8" s="86" t="s">
        <v>45</v>
      </c>
      <c r="E8" s="86" t="s">
        <v>59</v>
      </c>
      <c r="F8" s="86" t="s">
        <v>4</v>
      </c>
      <c r="G8" s="46"/>
    </row>
    <row r="9" spans="2:8" ht="23.25" customHeight="1" x14ac:dyDescent="0.25">
      <c r="B9" s="87"/>
      <c r="C9" s="87"/>
      <c r="D9" s="87"/>
      <c r="E9" s="87"/>
      <c r="F9" s="87"/>
      <c r="G9" s="46"/>
    </row>
    <row r="10" spans="2:8" ht="15.75" thickBot="1" x14ac:dyDescent="0.3">
      <c r="B10" s="13">
        <v>44197</v>
      </c>
      <c r="C10" s="67">
        <f>+'Cantidades Producto 1 2021'!AC6</f>
        <v>21464288</v>
      </c>
      <c r="D10" s="35"/>
      <c r="E10" s="14"/>
      <c r="F10" s="37"/>
      <c r="G10" s="44"/>
    </row>
    <row r="11" spans="2:8" ht="15.75" thickBot="1" x14ac:dyDescent="0.3">
      <c r="B11" s="13">
        <v>44228</v>
      </c>
      <c r="C11" s="67">
        <f>+'Cantidades Producto 1 2021'!AC9</f>
        <v>16349764</v>
      </c>
      <c r="D11" s="35"/>
      <c r="E11" s="14"/>
      <c r="F11" s="37"/>
      <c r="G11" s="44"/>
    </row>
    <row r="12" spans="2:8" ht="15.75" thickBot="1" x14ac:dyDescent="0.3">
      <c r="B12" s="13">
        <v>44256</v>
      </c>
      <c r="C12" s="67">
        <f>+'Cantidades Producto 1 2021'!AC12</f>
        <v>20695825.899999999</v>
      </c>
      <c r="D12" s="35"/>
      <c r="E12" s="14"/>
      <c r="F12" s="37"/>
      <c r="G12" s="44"/>
      <c r="H12" s="9"/>
    </row>
    <row r="13" spans="2:8" ht="15.75" thickBot="1" x14ac:dyDescent="0.3">
      <c r="B13" s="13">
        <v>44287</v>
      </c>
      <c r="C13" s="67">
        <f>+'Cantidades Producto 1 2021'!AC15</f>
        <v>17081496</v>
      </c>
      <c r="D13" s="35"/>
      <c r="E13" s="14"/>
      <c r="F13" s="37"/>
      <c r="G13" s="44"/>
      <c r="H13" s="9"/>
    </row>
    <row r="14" spans="2:8" ht="15.75" thickBot="1" x14ac:dyDescent="0.3">
      <c r="B14" s="13">
        <v>44317</v>
      </c>
      <c r="C14" s="67">
        <f>+'Cantidades Producto 1 2021'!AC18</f>
        <v>8198235.2999999998</v>
      </c>
      <c r="D14" s="35"/>
      <c r="E14" s="14"/>
      <c r="F14" s="37"/>
      <c r="G14" s="44"/>
      <c r="H14" s="9"/>
    </row>
    <row r="15" spans="2:8" ht="15.75" thickBot="1" x14ac:dyDescent="0.3">
      <c r="B15" s="13">
        <v>44348</v>
      </c>
      <c r="C15" s="67">
        <f>+'Cantidades Producto 1 2021'!AC21</f>
        <v>5626746</v>
      </c>
      <c r="D15" s="35"/>
      <c r="E15" s="14"/>
      <c r="F15" s="37"/>
      <c r="G15" s="44"/>
      <c r="H15" s="9"/>
    </row>
    <row r="16" spans="2:8" ht="15.75" thickBot="1" x14ac:dyDescent="0.3">
      <c r="B16" s="13">
        <v>44378</v>
      </c>
      <c r="C16" s="67">
        <f>+'Cantidades Producto 1 2021'!AC24</f>
        <v>5520142</v>
      </c>
      <c r="D16" s="35"/>
      <c r="E16" s="14"/>
      <c r="F16" s="37"/>
      <c r="G16" s="44"/>
      <c r="H16" s="9"/>
    </row>
    <row r="17" spans="1:8" ht="15.75" thickBot="1" x14ac:dyDescent="0.3">
      <c r="B17" s="13">
        <v>44409</v>
      </c>
      <c r="C17" s="67">
        <f>+'Cantidades Producto 1 2021'!AC27</f>
        <v>12854544</v>
      </c>
      <c r="D17" s="35"/>
      <c r="E17" s="14"/>
      <c r="F17" s="37"/>
      <c r="G17" s="44"/>
      <c r="H17" s="9"/>
    </row>
    <row r="18" spans="1:8" ht="15.75" thickBot="1" x14ac:dyDescent="0.3">
      <c r="B18" s="13">
        <v>44440</v>
      </c>
      <c r="C18" s="67">
        <f>+'Cantidades Producto 1 2021'!AC30</f>
        <v>9709816</v>
      </c>
      <c r="D18" s="35"/>
      <c r="E18" s="14"/>
      <c r="F18" s="37"/>
      <c r="G18" s="44"/>
      <c r="H18" s="9"/>
    </row>
    <row r="19" spans="1:8" ht="15.75" thickBot="1" x14ac:dyDescent="0.3">
      <c r="B19" s="13">
        <v>44470</v>
      </c>
      <c r="C19" s="67">
        <f>+'Cantidades Producto 1 2021'!AC33</f>
        <v>5695327</v>
      </c>
      <c r="D19" s="35"/>
      <c r="E19" s="14"/>
      <c r="F19" s="37"/>
      <c r="G19" s="44"/>
      <c r="H19" s="9"/>
    </row>
    <row r="20" spans="1:8" ht="15.75" thickBot="1" x14ac:dyDescent="0.3">
      <c r="B20" s="13">
        <v>44501</v>
      </c>
      <c r="C20" s="67">
        <f>+'Cantidades Producto 1 2021'!AC36</f>
        <v>4837916</v>
      </c>
      <c r="D20" s="35"/>
      <c r="E20" s="14"/>
      <c r="F20" s="37"/>
      <c r="G20" s="44"/>
      <c r="H20" s="9"/>
    </row>
    <row r="21" spans="1:8" x14ac:dyDescent="0.25">
      <c r="B21" s="15">
        <v>44531</v>
      </c>
      <c r="C21" s="68">
        <f>+'Cantidades Producto 1 2021'!AC39</f>
        <v>16147920</v>
      </c>
      <c r="D21" s="36"/>
      <c r="E21" s="16"/>
      <c r="F21" s="38"/>
      <c r="G21" s="44"/>
      <c r="H21" s="9"/>
    </row>
    <row r="22" spans="1:8" ht="28.5" customHeight="1" x14ac:dyDescent="0.25">
      <c r="B22" s="17" t="s">
        <v>3</v>
      </c>
      <c r="C22" s="18">
        <f>+SUM(C10:C21)</f>
        <v>144182020.19999999</v>
      </c>
      <c r="D22" s="19"/>
      <c r="E22" s="20">
        <f>+SUM(E10:E21)</f>
        <v>0</v>
      </c>
      <c r="F22" s="19">
        <f>IFERROR(SUMPRODUCT(E10:E21,F10:F21)/E22,0)</f>
        <v>0</v>
      </c>
      <c r="G22" s="45"/>
    </row>
    <row r="23" spans="1:8" s="8" customFormat="1" ht="28.5" customHeight="1" x14ac:dyDescent="0.25">
      <c r="B23" s="10" t="s">
        <v>47</v>
      </c>
      <c r="C23" s="52"/>
      <c r="D23" s="53"/>
      <c r="E23" s="42"/>
      <c r="F23" s="41"/>
      <c r="G23" s="41"/>
    </row>
    <row r="24" spans="1:8" s="8" customFormat="1" x14ac:dyDescent="0.25">
      <c r="B24" s="10" t="s">
        <v>50</v>
      </c>
      <c r="C24" s="40"/>
      <c r="D24" s="41"/>
      <c r="E24" s="42"/>
      <c r="F24" s="41"/>
      <c r="G24" s="41"/>
    </row>
    <row r="25" spans="1:8" ht="18" customHeight="1" x14ac:dyDescent="0.25">
      <c r="B25" s="10" t="s">
        <v>46</v>
      </c>
      <c r="C25" s="4"/>
      <c r="D25" s="11"/>
      <c r="E25" s="3"/>
      <c r="F25" s="3"/>
      <c r="G25" s="3"/>
    </row>
    <row r="26" spans="1:8" ht="15" hidden="1" customHeight="1" x14ac:dyDescent="0.25">
      <c r="A26" s="2" t="s">
        <v>2</v>
      </c>
    </row>
    <row r="27" spans="1:8" ht="15" hidden="1" customHeight="1" x14ac:dyDescent="0.25">
      <c r="A27" s="1" t="s">
        <v>1</v>
      </c>
    </row>
    <row r="28" spans="1:8" ht="15" hidden="1" customHeight="1" x14ac:dyDescent="0.25">
      <c r="A28" s="1" t="s">
        <v>0</v>
      </c>
    </row>
    <row r="29" spans="1:8" hidden="1" x14ac:dyDescent="0.25"/>
    <row r="30" spans="1:8" hidden="1" x14ac:dyDescent="0.25"/>
    <row r="31" spans="1:8" hidden="1" x14ac:dyDescent="0.25"/>
    <row r="32" spans="1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1048576" hidden="1" x14ac:dyDescent="0.25"/>
  </sheetData>
  <mergeCells count="8">
    <mergeCell ref="B3:F3"/>
    <mergeCell ref="B4:F4"/>
    <mergeCell ref="B5:F5"/>
    <mergeCell ref="B8:B9"/>
    <mergeCell ref="C8:C9"/>
    <mergeCell ref="D8:D9"/>
    <mergeCell ref="F8:F9"/>
    <mergeCell ref="E8:E9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FDEDB-B109-4E83-A5E9-121D7B09D84B}">
  <dimension ref="A1:H42"/>
  <sheetViews>
    <sheetView showGridLines="0" tabSelected="1" topLeftCell="A11" zoomScale="150" zoomScaleNormal="150" zoomScaleSheetLayoutView="140" workbookViewId="0">
      <selection activeCell="C10" sqref="C10:C21"/>
    </sheetView>
  </sheetViews>
  <sheetFormatPr baseColWidth="10" defaultColWidth="0" defaultRowHeight="15" zeroHeight="1" x14ac:dyDescent="0.25"/>
  <cols>
    <col min="1" max="2" width="11.42578125" customWidth="1"/>
    <col min="3" max="3" width="14.7109375" customWidth="1"/>
    <col min="4" max="4" width="13.85546875" customWidth="1"/>
    <col min="5" max="5" width="13.85546875" style="8" customWidth="1"/>
    <col min="6" max="6" width="13.85546875" customWidth="1"/>
    <col min="7" max="7" width="19.7109375" style="47" customWidth="1"/>
    <col min="8" max="8" width="12.85546875" customWidth="1"/>
    <col min="9" max="16384" width="11.42578125" hidden="1"/>
  </cols>
  <sheetData>
    <row r="1" spans="2:8" x14ac:dyDescent="0.25"/>
    <row r="2" spans="2:8" x14ac:dyDescent="0.25"/>
    <row r="3" spans="2:8" x14ac:dyDescent="0.25">
      <c r="B3" s="85" t="s">
        <v>51</v>
      </c>
      <c r="C3" s="85"/>
      <c r="D3" s="85"/>
      <c r="E3" s="85"/>
      <c r="F3" s="85"/>
      <c r="G3" s="48"/>
    </row>
    <row r="4" spans="2:8" x14ac:dyDescent="0.25">
      <c r="B4" s="85" t="s">
        <v>9</v>
      </c>
      <c r="C4" s="85"/>
      <c r="D4" s="85"/>
      <c r="E4" s="85"/>
      <c r="F4" s="85"/>
      <c r="G4" s="48"/>
    </row>
    <row r="5" spans="2:8" x14ac:dyDescent="0.25">
      <c r="B5" s="85" t="s">
        <v>49</v>
      </c>
      <c r="C5" s="85"/>
      <c r="D5" s="85"/>
      <c r="E5" s="85"/>
      <c r="F5" s="85"/>
      <c r="G5" s="48"/>
    </row>
    <row r="6" spans="2:8" x14ac:dyDescent="0.25">
      <c r="B6" s="5"/>
      <c r="C6" s="5"/>
      <c r="D6" s="5"/>
      <c r="E6" s="5"/>
      <c r="F6" s="5"/>
      <c r="G6" s="49"/>
    </row>
    <row r="7" spans="2:8" x14ac:dyDescent="0.25"/>
    <row r="8" spans="2:8" x14ac:dyDescent="0.25">
      <c r="B8" s="86" t="s">
        <v>6</v>
      </c>
      <c r="C8" s="86" t="s">
        <v>58</v>
      </c>
      <c r="D8" s="86" t="s">
        <v>45</v>
      </c>
      <c r="E8" s="86" t="s">
        <v>59</v>
      </c>
      <c r="F8" s="86" t="s">
        <v>4</v>
      </c>
      <c r="G8" s="46"/>
    </row>
    <row r="9" spans="2:8" ht="23.25" customHeight="1" x14ac:dyDescent="0.25">
      <c r="B9" s="87"/>
      <c r="C9" s="87"/>
      <c r="D9" s="87"/>
      <c r="E9" s="87"/>
      <c r="F9" s="87"/>
      <c r="G9" s="46"/>
    </row>
    <row r="10" spans="2:8" ht="15.75" thickBot="1" x14ac:dyDescent="0.3">
      <c r="B10" s="13">
        <v>44562</v>
      </c>
      <c r="C10" s="67">
        <f>+'Cantidades Producto 2 2022'!AC6</f>
        <v>25729856</v>
      </c>
      <c r="D10" s="35"/>
      <c r="E10" s="14"/>
      <c r="F10" s="37"/>
      <c r="G10" s="56"/>
      <c r="H10" s="66"/>
    </row>
    <row r="11" spans="2:8" ht="15.75" thickBot="1" x14ac:dyDescent="0.3">
      <c r="B11" s="13">
        <v>44593</v>
      </c>
      <c r="C11" s="67">
        <f>+'Cantidades Producto 2 2022'!AC9</f>
        <v>27762512</v>
      </c>
      <c r="D11" s="35"/>
      <c r="E11" s="14"/>
      <c r="F11" s="37"/>
      <c r="G11" s="56"/>
      <c r="H11" s="66"/>
    </row>
    <row r="12" spans="2:8" ht="15.75" thickBot="1" x14ac:dyDescent="0.3">
      <c r="B12" s="13">
        <v>44621</v>
      </c>
      <c r="C12" s="67">
        <f>+'Cantidades Producto 2 2022'!AC12</f>
        <v>26668048</v>
      </c>
      <c r="D12" s="35"/>
      <c r="E12" s="14"/>
      <c r="F12" s="37"/>
      <c r="G12" s="56"/>
      <c r="H12" s="66"/>
    </row>
    <row r="13" spans="2:8" ht="15.75" thickBot="1" x14ac:dyDescent="0.3">
      <c r="B13" s="13">
        <v>44652</v>
      </c>
      <c r="C13" s="67">
        <f>+'Cantidades Producto 2 2022'!AC15</f>
        <v>26691273</v>
      </c>
      <c r="D13" s="35"/>
      <c r="E13" s="14"/>
      <c r="F13" s="37"/>
      <c r="G13" s="56"/>
      <c r="H13" s="66"/>
    </row>
    <row r="14" spans="2:8" ht="15.75" thickBot="1" x14ac:dyDescent="0.3">
      <c r="B14" s="13">
        <v>44682</v>
      </c>
      <c r="C14" s="67">
        <f>+'Cantidades Producto 2 2022'!AC18</f>
        <v>24188305</v>
      </c>
      <c r="D14" s="35"/>
      <c r="E14" s="14"/>
      <c r="F14" s="37"/>
      <c r="G14" s="56"/>
      <c r="H14" s="66"/>
    </row>
    <row r="15" spans="2:8" ht="15.75" thickBot="1" x14ac:dyDescent="0.3">
      <c r="B15" s="13">
        <v>44713</v>
      </c>
      <c r="C15" s="67">
        <f>+'Cantidades Producto 2 2022'!AC21</f>
        <v>24636022</v>
      </c>
      <c r="D15" s="35"/>
      <c r="E15" s="14"/>
      <c r="F15" s="37"/>
      <c r="G15" s="56"/>
      <c r="H15" s="66"/>
    </row>
    <row r="16" spans="2:8" ht="15.75" thickBot="1" x14ac:dyDescent="0.3">
      <c r="B16" s="13">
        <v>44743</v>
      </c>
      <c r="C16" s="67">
        <f>+'Cantidades Producto 2 2022'!AC24</f>
        <v>25184177</v>
      </c>
      <c r="D16" s="35"/>
      <c r="E16" s="14"/>
      <c r="F16" s="37"/>
      <c r="G16" s="56"/>
      <c r="H16" s="66"/>
    </row>
    <row r="17" spans="1:8" ht="15.75" thickBot="1" x14ac:dyDescent="0.3">
      <c r="B17" s="13">
        <v>44774</v>
      </c>
      <c r="C17" s="67">
        <f>+'Cantidades Producto 2 2022'!AC27</f>
        <v>25528255</v>
      </c>
      <c r="D17" s="35"/>
      <c r="E17" s="14"/>
      <c r="F17" s="37"/>
      <c r="G17" s="56"/>
      <c r="H17" s="66"/>
    </row>
    <row r="18" spans="1:8" ht="15.75" thickBot="1" x14ac:dyDescent="0.3">
      <c r="B18" s="13">
        <v>44805</v>
      </c>
      <c r="C18" s="67">
        <f>+'Cantidades Producto 2 2022'!AC30</f>
        <v>25214852</v>
      </c>
      <c r="D18" s="35"/>
      <c r="E18" s="14"/>
      <c r="F18" s="37"/>
      <c r="G18" s="56"/>
      <c r="H18" s="66"/>
    </row>
    <row r="19" spans="1:8" ht="15.75" thickBot="1" x14ac:dyDescent="0.3">
      <c r="B19" s="13">
        <v>44835</v>
      </c>
      <c r="C19" s="67">
        <f>+'Cantidades Producto 2 2022'!AC33</f>
        <v>24058016.399999999</v>
      </c>
      <c r="D19" s="35"/>
      <c r="E19" s="14"/>
      <c r="F19" s="37"/>
      <c r="G19" s="56"/>
      <c r="H19" s="66"/>
    </row>
    <row r="20" spans="1:8" ht="15.75" thickBot="1" x14ac:dyDescent="0.3">
      <c r="B20" s="13">
        <v>44866</v>
      </c>
      <c r="C20" s="67">
        <f>+'Cantidades Producto 2 2022'!AC36</f>
        <v>26694066</v>
      </c>
      <c r="D20" s="35"/>
      <c r="E20" s="14"/>
      <c r="F20" s="37"/>
      <c r="G20" s="56"/>
      <c r="H20" s="66"/>
    </row>
    <row r="21" spans="1:8" x14ac:dyDescent="0.25">
      <c r="B21" s="15">
        <v>44896</v>
      </c>
      <c r="C21" s="68">
        <f>+'Cantidades Producto 2 2022'!AC39</f>
        <v>27451256</v>
      </c>
      <c r="D21" s="51"/>
      <c r="E21" s="16"/>
      <c r="F21" s="38"/>
      <c r="G21" s="56"/>
      <c r="H21" s="66"/>
    </row>
    <row r="22" spans="1:8" ht="28.5" customHeight="1" x14ac:dyDescent="0.25">
      <c r="B22" s="17" t="s">
        <v>3</v>
      </c>
      <c r="C22" s="18">
        <f>+SUM(C10:C21)</f>
        <v>309806638.39999998</v>
      </c>
      <c r="D22" s="19"/>
      <c r="E22" s="20"/>
      <c r="F22" s="19"/>
      <c r="G22" s="45"/>
      <c r="H22" s="66"/>
    </row>
    <row r="23" spans="1:8" s="8" customFormat="1" ht="19.5" customHeight="1" x14ac:dyDescent="0.25">
      <c r="B23" s="39"/>
      <c r="C23" s="40"/>
      <c r="D23" s="53"/>
      <c r="E23" s="42"/>
      <c r="F23" s="41"/>
      <c r="G23" s="45"/>
      <c r="H23" s="66"/>
    </row>
    <row r="24" spans="1:8" s="8" customFormat="1" x14ac:dyDescent="0.25">
      <c r="B24" s="10" t="s">
        <v>48</v>
      </c>
      <c r="C24" s="40"/>
      <c r="D24" s="41"/>
      <c r="E24" s="42"/>
      <c r="F24" s="41"/>
      <c r="G24" s="45"/>
      <c r="H24" s="66"/>
    </row>
    <row r="25" spans="1:8" s="8" customFormat="1" x14ac:dyDescent="0.25">
      <c r="B25" s="10" t="s">
        <v>54</v>
      </c>
      <c r="C25" s="40"/>
      <c r="D25" s="41"/>
      <c r="E25" s="42"/>
      <c r="F25" s="41"/>
      <c r="G25" s="45"/>
      <c r="H25" s="66"/>
    </row>
    <row r="26" spans="1:8" x14ac:dyDescent="0.25">
      <c r="B26" s="10" t="s">
        <v>46</v>
      </c>
      <c r="C26" s="4"/>
      <c r="D26" s="3"/>
      <c r="E26" s="3"/>
      <c r="F26" s="3"/>
      <c r="G26" s="50"/>
      <c r="H26" s="66"/>
    </row>
    <row r="27" spans="1:8" ht="15" hidden="1" customHeight="1" x14ac:dyDescent="0.25">
      <c r="A27" s="2" t="s">
        <v>2</v>
      </c>
      <c r="H27" s="66">
        <f t="shared" ref="H27:H29" si="0">+C27-G27</f>
        <v>0</v>
      </c>
    </row>
    <row r="28" spans="1:8" ht="15" hidden="1" customHeight="1" x14ac:dyDescent="0.25">
      <c r="A28" s="1" t="s">
        <v>1</v>
      </c>
      <c r="H28" s="66">
        <f t="shared" si="0"/>
        <v>0</v>
      </c>
    </row>
    <row r="29" spans="1:8" ht="15" hidden="1" customHeight="1" x14ac:dyDescent="0.25">
      <c r="A29" s="1" t="s">
        <v>0</v>
      </c>
      <c r="H29" s="66">
        <f t="shared" si="0"/>
        <v>0</v>
      </c>
    </row>
    <row r="30" spans="1:8" hidden="1" x14ac:dyDescent="0.25"/>
    <row r="31" spans="1:8" hidden="1" x14ac:dyDescent="0.25"/>
    <row r="32" spans="1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</sheetData>
  <mergeCells count="8">
    <mergeCell ref="B3:F3"/>
    <mergeCell ref="B4:F4"/>
    <mergeCell ref="B5:F5"/>
    <mergeCell ref="B8:B9"/>
    <mergeCell ref="C8:C9"/>
    <mergeCell ref="D8:D9"/>
    <mergeCell ref="F8:F9"/>
    <mergeCell ref="E8:E9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245A-97A0-437E-9E1F-193B215F2A12}">
  <dimension ref="A1:G41"/>
  <sheetViews>
    <sheetView showGridLines="0" topLeftCell="B16" zoomScale="150" zoomScaleNormal="150" zoomScaleSheetLayoutView="140" workbookViewId="0">
      <selection activeCell="D10" sqref="D10:D21"/>
    </sheetView>
  </sheetViews>
  <sheetFormatPr baseColWidth="10" defaultColWidth="0" defaultRowHeight="15" customHeight="1" zeroHeight="1" x14ac:dyDescent="0.25"/>
  <cols>
    <col min="1" max="2" width="11.42578125" style="8" customWidth="1"/>
    <col min="3" max="3" width="14.7109375" style="8" customWidth="1"/>
    <col min="4" max="6" width="13.85546875" style="8" customWidth="1"/>
    <col min="7" max="7" width="15.28515625" style="8" bestFit="1" customWidth="1"/>
    <col min="8" max="16384" width="11.42578125" style="8" hidden="1"/>
  </cols>
  <sheetData>
    <row r="1" spans="2:7" x14ac:dyDescent="0.25"/>
    <row r="2" spans="2:7" x14ac:dyDescent="0.25"/>
    <row r="3" spans="2:7" x14ac:dyDescent="0.25">
      <c r="B3" s="85" t="s">
        <v>52</v>
      </c>
      <c r="C3" s="85"/>
      <c r="D3" s="85"/>
      <c r="E3" s="85"/>
      <c r="F3" s="85"/>
    </row>
    <row r="4" spans="2:7" x14ac:dyDescent="0.25">
      <c r="B4" s="85" t="s">
        <v>10</v>
      </c>
      <c r="C4" s="85"/>
      <c r="D4" s="85"/>
      <c r="E4" s="85"/>
      <c r="F4" s="85"/>
    </row>
    <row r="5" spans="2:7" x14ac:dyDescent="0.25">
      <c r="B5" s="85" t="s">
        <v>49</v>
      </c>
      <c r="C5" s="85"/>
      <c r="D5" s="85"/>
      <c r="E5" s="85"/>
      <c r="F5" s="85"/>
    </row>
    <row r="6" spans="2:7" x14ac:dyDescent="0.25">
      <c r="B6" s="21"/>
      <c r="C6" s="21"/>
      <c r="D6" s="21"/>
      <c r="E6" s="21"/>
      <c r="F6" s="21"/>
    </row>
    <row r="7" spans="2:7" x14ac:dyDescent="0.25">
      <c r="B7" s="22"/>
      <c r="C7" s="22"/>
      <c r="D7" s="22"/>
      <c r="E7" s="22"/>
      <c r="F7" s="22"/>
    </row>
    <row r="8" spans="2:7" x14ac:dyDescent="0.25">
      <c r="B8" s="86" t="s">
        <v>6</v>
      </c>
      <c r="C8" s="86" t="s">
        <v>58</v>
      </c>
      <c r="D8" s="86" t="s">
        <v>5</v>
      </c>
      <c r="E8" s="86" t="s">
        <v>59</v>
      </c>
      <c r="F8" s="86" t="s">
        <v>4</v>
      </c>
    </row>
    <row r="9" spans="2:7" ht="23.25" customHeight="1" x14ac:dyDescent="0.25">
      <c r="B9" s="87"/>
      <c r="C9" s="87"/>
      <c r="D9" s="87"/>
      <c r="E9" s="87"/>
      <c r="F9" s="87"/>
    </row>
    <row r="10" spans="2:7" ht="15.75" thickBot="1" x14ac:dyDescent="0.3">
      <c r="B10" s="13">
        <v>45292</v>
      </c>
      <c r="C10" s="70">
        <f>+'Cantidades Producto 3 2024'!AC6</f>
        <v>25256024</v>
      </c>
      <c r="D10" s="88"/>
      <c r="E10" s="14"/>
      <c r="F10" s="37"/>
      <c r="G10" s="69"/>
    </row>
    <row r="11" spans="2:7" ht="15.75" thickBot="1" x14ac:dyDescent="0.3">
      <c r="B11" s="13">
        <v>45323</v>
      </c>
      <c r="C11" s="70">
        <f>+'Cantidades Producto 3 2024'!AC9</f>
        <v>26529203</v>
      </c>
      <c r="D11" s="89"/>
      <c r="E11" s="14"/>
      <c r="F11" s="37"/>
      <c r="G11" s="69"/>
    </row>
    <row r="12" spans="2:7" ht="15.75" thickBot="1" x14ac:dyDescent="0.3">
      <c r="B12" s="13">
        <v>45352</v>
      </c>
      <c r="C12" s="70">
        <f>+'Cantidades Producto 3 2024'!AC12</f>
        <v>25167536</v>
      </c>
      <c r="D12" s="89"/>
      <c r="E12" s="14"/>
      <c r="F12" s="37"/>
      <c r="G12" s="69"/>
    </row>
    <row r="13" spans="2:7" ht="15.75" thickBot="1" x14ac:dyDescent="0.3">
      <c r="B13" s="13">
        <v>45383</v>
      </c>
      <c r="C13" s="70">
        <f>+'Cantidades Producto 3 2024'!AC15</f>
        <v>25389608</v>
      </c>
      <c r="D13" s="89"/>
      <c r="E13" s="14"/>
      <c r="F13" s="37"/>
      <c r="G13" s="69"/>
    </row>
    <row r="14" spans="2:7" ht="15.75" thickBot="1" x14ac:dyDescent="0.3">
      <c r="B14" s="13">
        <v>45413</v>
      </c>
      <c r="C14" s="70">
        <f>+'Cantidades Producto 3 2024'!AC18</f>
        <v>25398747</v>
      </c>
      <c r="D14" s="89"/>
      <c r="E14" s="14"/>
      <c r="F14" s="37"/>
      <c r="G14" s="69"/>
    </row>
    <row r="15" spans="2:7" ht="15.75" thickBot="1" x14ac:dyDescent="0.3">
      <c r="B15" s="13">
        <v>45444</v>
      </c>
      <c r="C15" s="70">
        <f>+'Cantidades Producto 3 2024'!AC21</f>
        <v>25919357</v>
      </c>
      <c r="D15" s="89"/>
      <c r="E15" s="14"/>
      <c r="F15" s="37"/>
      <c r="G15" s="69"/>
    </row>
    <row r="16" spans="2:7" ht="15.75" thickBot="1" x14ac:dyDescent="0.3">
      <c r="B16" s="13">
        <v>45474</v>
      </c>
      <c r="C16" s="70">
        <f>+'Cantidades Producto 3 2024'!AC24</f>
        <v>26582941</v>
      </c>
      <c r="D16" s="89"/>
      <c r="E16" s="14"/>
      <c r="F16" s="37"/>
      <c r="G16" s="69"/>
    </row>
    <row r="17" spans="1:7" ht="15.75" thickBot="1" x14ac:dyDescent="0.3">
      <c r="B17" s="13">
        <v>45505</v>
      </c>
      <c r="C17" s="70">
        <f>+'Cantidades Producto 3 2024'!AC27</f>
        <v>26750832</v>
      </c>
      <c r="D17" s="89"/>
      <c r="E17" s="14"/>
      <c r="F17" s="37"/>
      <c r="G17" s="69"/>
    </row>
    <row r="18" spans="1:7" ht="15.75" thickBot="1" x14ac:dyDescent="0.3">
      <c r="B18" s="13">
        <v>45536</v>
      </c>
      <c r="C18" s="70">
        <f>+'Cantidades Producto 3 2024'!AC30</f>
        <v>26562767</v>
      </c>
      <c r="D18" s="89"/>
      <c r="E18" s="14"/>
      <c r="F18" s="37"/>
      <c r="G18" s="69"/>
    </row>
    <row r="19" spans="1:7" ht="15.75" thickBot="1" x14ac:dyDescent="0.3">
      <c r="B19" s="13">
        <v>45566</v>
      </c>
      <c r="C19" s="70">
        <f>+'Cantidades Producto 3 2024'!AC33</f>
        <v>25056093</v>
      </c>
      <c r="D19" s="89"/>
      <c r="E19" s="14"/>
      <c r="F19" s="37"/>
      <c r="G19" s="69"/>
    </row>
    <row r="20" spans="1:7" ht="15.75" thickBot="1" x14ac:dyDescent="0.3">
      <c r="B20" s="13">
        <v>45597</v>
      </c>
      <c r="C20" s="70">
        <f>+'Cantidades Producto 3 2024'!AC36</f>
        <v>26117697</v>
      </c>
      <c r="D20" s="89"/>
      <c r="E20" s="14"/>
      <c r="F20" s="37"/>
      <c r="G20" s="69"/>
    </row>
    <row r="21" spans="1:7" ht="15.75" thickBot="1" x14ac:dyDescent="0.3">
      <c r="B21" s="13">
        <v>45627</v>
      </c>
      <c r="C21" s="71">
        <f>+'Cantidades Producto 3 2024'!AC39</f>
        <v>23746607</v>
      </c>
      <c r="D21" s="90"/>
      <c r="E21" s="16"/>
      <c r="F21" s="38"/>
      <c r="G21" s="69"/>
    </row>
    <row r="22" spans="1:7" ht="28.5" customHeight="1" x14ac:dyDescent="0.25">
      <c r="B22" s="17" t="s">
        <v>3</v>
      </c>
      <c r="C22" s="72">
        <f>+SUM(C10:C21)</f>
        <v>308477412</v>
      </c>
      <c r="D22" s="19"/>
      <c r="E22" s="20"/>
      <c r="F22" s="19"/>
      <c r="G22" s="69"/>
    </row>
    <row r="23" spans="1:7" ht="20.25" customHeight="1" x14ac:dyDescent="0.25">
      <c r="B23" s="10" t="s">
        <v>48</v>
      </c>
      <c r="C23" s="42"/>
      <c r="D23" s="53"/>
      <c r="E23" s="42"/>
      <c r="F23" s="41"/>
    </row>
    <row r="24" spans="1:7" ht="20.25" customHeight="1" x14ac:dyDescent="0.25">
      <c r="B24" s="10" t="s">
        <v>53</v>
      </c>
      <c r="C24" s="42"/>
      <c r="D24" s="41"/>
      <c r="E24" s="42"/>
      <c r="F24" s="41"/>
    </row>
    <row r="25" spans="1:7" x14ac:dyDescent="0.25">
      <c r="B25" s="10" t="s">
        <v>46</v>
      </c>
      <c r="C25" s="4"/>
      <c r="D25" s="3"/>
      <c r="E25" s="3"/>
      <c r="F25" s="3"/>
    </row>
    <row r="26" spans="1:7" ht="15" hidden="1" customHeight="1" x14ac:dyDescent="0.25">
      <c r="A26" s="2" t="s">
        <v>2</v>
      </c>
    </row>
    <row r="27" spans="1:7" ht="15" hidden="1" customHeight="1" x14ac:dyDescent="0.25">
      <c r="A27" s="1" t="s">
        <v>1</v>
      </c>
    </row>
    <row r="28" spans="1:7" ht="15" hidden="1" customHeight="1" x14ac:dyDescent="0.25">
      <c r="A28" s="1" t="s">
        <v>0</v>
      </c>
    </row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</sheetData>
  <mergeCells count="9">
    <mergeCell ref="D10:D21"/>
    <mergeCell ref="B3:F3"/>
    <mergeCell ref="B4:F4"/>
    <mergeCell ref="B5:F5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D024-92A6-4B0A-92B2-41223147D8C4}">
  <dimension ref="A1:AD46"/>
  <sheetViews>
    <sheetView showGridLines="0" topLeftCell="N28" zoomScaleNormal="100" zoomScaleSheetLayoutView="110" workbookViewId="0">
      <selection activeCell="I34" sqref="I34"/>
    </sheetView>
  </sheetViews>
  <sheetFormatPr baseColWidth="10" defaultColWidth="0" defaultRowHeight="15" zeroHeight="1" x14ac:dyDescent="0.25"/>
  <cols>
    <col min="1" max="1" width="7" bestFit="1" customWidth="1"/>
    <col min="2" max="2" width="9" bestFit="1" customWidth="1"/>
    <col min="3" max="3" width="10.7109375" style="12" bestFit="1" customWidth="1"/>
    <col min="4" max="10" width="10.5703125" style="12" bestFit="1" customWidth="1"/>
    <col min="11" max="11" width="10.7109375" style="12" bestFit="1" customWidth="1"/>
    <col min="12" max="14" width="10.5703125" style="12" bestFit="1" customWidth="1"/>
    <col min="15" max="16" width="10.7109375" style="12" bestFit="1" customWidth="1"/>
    <col min="17" max="17" width="10.42578125" style="12" customWidth="1"/>
    <col min="18" max="18" width="10.5703125" style="12" bestFit="1" customWidth="1"/>
    <col min="19" max="19" width="10.42578125" style="12" customWidth="1"/>
    <col min="20" max="26" width="10.5703125" style="12" bestFit="1" customWidth="1"/>
    <col min="27" max="27" width="11" style="12" customWidth="1"/>
    <col min="28" max="28" width="5.7109375" bestFit="1" customWidth="1"/>
    <col min="29" max="29" width="12.28515625" bestFit="1" customWidth="1"/>
    <col min="30" max="30" width="14.140625" bestFit="1" customWidth="1"/>
    <col min="31" max="16384" width="9.140625" hidden="1"/>
  </cols>
  <sheetData>
    <row r="1" spans="1:30" x14ac:dyDescent="0.2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</row>
    <row r="2" spans="1:30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5"/>
    </row>
    <row r="3" spans="1:30" x14ac:dyDescent="0.25">
      <c r="A3" s="22"/>
      <c r="B3" s="2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22"/>
      <c r="AC3" s="23"/>
    </row>
    <row r="4" spans="1:30" x14ac:dyDescent="0.25">
      <c r="A4" s="106" t="s">
        <v>44</v>
      </c>
      <c r="B4" s="106" t="s">
        <v>43</v>
      </c>
      <c r="C4" s="98" t="s">
        <v>42</v>
      </c>
      <c r="D4" s="98" t="s">
        <v>41</v>
      </c>
      <c r="E4" s="98" t="s">
        <v>40</v>
      </c>
      <c r="F4" s="98" t="s">
        <v>39</v>
      </c>
      <c r="G4" s="98" t="s">
        <v>38</v>
      </c>
      <c r="H4" s="98" t="s">
        <v>37</v>
      </c>
      <c r="I4" s="98" t="s">
        <v>36</v>
      </c>
      <c r="J4" s="98" t="s">
        <v>35</v>
      </c>
      <c r="K4" s="98" t="s">
        <v>34</v>
      </c>
      <c r="L4" s="98" t="s">
        <v>33</v>
      </c>
      <c r="M4" s="98" t="s">
        <v>32</v>
      </c>
      <c r="N4" s="98" t="s">
        <v>31</v>
      </c>
      <c r="O4" s="98" t="s">
        <v>30</v>
      </c>
      <c r="P4" s="98" t="s">
        <v>29</v>
      </c>
      <c r="Q4" s="98" t="s">
        <v>28</v>
      </c>
      <c r="R4" s="98" t="s">
        <v>27</v>
      </c>
      <c r="S4" s="98" t="s">
        <v>26</v>
      </c>
      <c r="T4" s="98" t="s">
        <v>25</v>
      </c>
      <c r="U4" s="98" t="s">
        <v>24</v>
      </c>
      <c r="V4" s="98" t="s">
        <v>23</v>
      </c>
      <c r="W4" s="98" t="s">
        <v>22</v>
      </c>
      <c r="X4" s="98" t="s">
        <v>21</v>
      </c>
      <c r="Y4" s="98" t="s">
        <v>20</v>
      </c>
      <c r="Z4" s="98" t="s">
        <v>19</v>
      </c>
      <c r="AA4" s="24" t="s">
        <v>18</v>
      </c>
      <c r="AB4" s="25" t="s">
        <v>17</v>
      </c>
      <c r="AC4" s="107" t="s">
        <v>16</v>
      </c>
    </row>
    <row r="5" spans="1:30" x14ac:dyDescent="0.25">
      <c r="A5" s="106"/>
      <c r="B5" s="106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26"/>
      <c r="AB5" s="27" t="s">
        <v>15</v>
      </c>
      <c r="AC5" s="108"/>
    </row>
    <row r="6" spans="1:30" ht="15.75" thickBot="1" x14ac:dyDescent="0.3">
      <c r="A6" s="91">
        <v>44197</v>
      </c>
      <c r="B6" s="28" t="s">
        <v>14</v>
      </c>
      <c r="C6" s="57">
        <v>18029</v>
      </c>
      <c r="D6" s="57">
        <v>15528</v>
      </c>
      <c r="E6" s="57">
        <v>14033</v>
      </c>
      <c r="F6" s="57">
        <v>12787</v>
      </c>
      <c r="G6" s="57">
        <v>12366</v>
      </c>
      <c r="H6" s="57">
        <v>15186</v>
      </c>
      <c r="I6" s="57">
        <v>17587</v>
      </c>
      <c r="J6" s="57">
        <v>21870</v>
      </c>
      <c r="K6" s="57">
        <v>26032</v>
      </c>
      <c r="L6" s="57">
        <v>29177</v>
      </c>
      <c r="M6" s="57">
        <v>32727</v>
      </c>
      <c r="N6" s="57">
        <v>35150</v>
      </c>
      <c r="O6" s="57">
        <v>34040</v>
      </c>
      <c r="P6" s="57">
        <v>34037</v>
      </c>
      <c r="Q6" s="57">
        <v>35567</v>
      </c>
      <c r="R6" s="57">
        <v>35489</v>
      </c>
      <c r="S6" s="57">
        <v>34975</v>
      </c>
      <c r="T6" s="57">
        <v>33362</v>
      </c>
      <c r="U6" s="57">
        <v>38580</v>
      </c>
      <c r="V6" s="57">
        <v>42931</v>
      </c>
      <c r="W6" s="57">
        <v>40382</v>
      </c>
      <c r="X6" s="57">
        <v>37363</v>
      </c>
      <c r="Y6" s="57">
        <v>30586</v>
      </c>
      <c r="Z6" s="58">
        <v>23550</v>
      </c>
      <c r="AA6" s="59">
        <f>SUM(C6:Z6)</f>
        <v>671334</v>
      </c>
      <c r="AB6" s="29">
        <v>19</v>
      </c>
      <c r="AC6" s="92">
        <f>+AA6*AB6+AA7*AB7+AA8*AB8</f>
        <v>21464288</v>
      </c>
    </row>
    <row r="7" spans="1:30" ht="15.75" thickBot="1" x14ac:dyDescent="0.3">
      <c r="A7" s="91"/>
      <c r="B7" s="30" t="s">
        <v>13</v>
      </c>
      <c r="C7" s="60">
        <v>25207</v>
      </c>
      <c r="D7" s="60">
        <v>21166</v>
      </c>
      <c r="E7" s="60">
        <v>19231</v>
      </c>
      <c r="F7" s="60">
        <v>17882</v>
      </c>
      <c r="G7" s="60">
        <v>17386</v>
      </c>
      <c r="H7" s="60">
        <v>18201</v>
      </c>
      <c r="I7" s="60">
        <v>19469</v>
      </c>
      <c r="J7" s="60">
        <v>23280</v>
      </c>
      <c r="K7" s="60">
        <v>29710</v>
      </c>
      <c r="L7" s="60">
        <v>33835</v>
      </c>
      <c r="M7" s="60">
        <v>36726</v>
      </c>
      <c r="N7" s="60">
        <v>39572</v>
      </c>
      <c r="O7" s="60">
        <v>39782</v>
      </c>
      <c r="P7" s="60">
        <v>38981</v>
      </c>
      <c r="Q7" s="60">
        <v>38216</v>
      </c>
      <c r="R7" s="60">
        <v>38167</v>
      </c>
      <c r="S7" s="60">
        <v>36670</v>
      </c>
      <c r="T7" s="60">
        <v>34872</v>
      </c>
      <c r="U7" s="60">
        <v>43120</v>
      </c>
      <c r="V7" s="60">
        <v>49937</v>
      </c>
      <c r="W7" s="60">
        <v>47429</v>
      </c>
      <c r="X7" s="60">
        <v>44050</v>
      </c>
      <c r="Y7" s="60">
        <v>37161</v>
      </c>
      <c r="Z7" s="61">
        <v>30406</v>
      </c>
      <c r="AA7" s="62">
        <f t="shared" ref="AA7:AA41" si="0">SUM(C7:Z7)</f>
        <v>780456</v>
      </c>
      <c r="AB7" s="31">
        <v>5</v>
      </c>
      <c r="AC7" s="93"/>
    </row>
    <row r="8" spans="1:30" x14ac:dyDescent="0.25">
      <c r="A8" s="91"/>
      <c r="B8" s="32" t="s">
        <v>12</v>
      </c>
      <c r="C8" s="63">
        <v>30474</v>
      </c>
      <c r="D8" s="63">
        <v>27326</v>
      </c>
      <c r="E8" s="63">
        <v>23615</v>
      </c>
      <c r="F8" s="63">
        <v>21205</v>
      </c>
      <c r="G8" s="63">
        <v>19646</v>
      </c>
      <c r="H8" s="63">
        <v>19347</v>
      </c>
      <c r="I8" s="63">
        <v>18184</v>
      </c>
      <c r="J8" s="63">
        <v>18905</v>
      </c>
      <c r="K8" s="63">
        <v>22503</v>
      </c>
      <c r="L8" s="63">
        <v>25822</v>
      </c>
      <c r="M8" s="63">
        <v>28440</v>
      </c>
      <c r="N8" s="63">
        <v>30963</v>
      </c>
      <c r="O8" s="63">
        <v>32442</v>
      </c>
      <c r="P8" s="63">
        <v>31846</v>
      </c>
      <c r="Q8" s="63">
        <v>30537</v>
      </c>
      <c r="R8" s="63">
        <v>29527</v>
      </c>
      <c r="S8" s="63">
        <v>29132</v>
      </c>
      <c r="T8" s="63">
        <v>28136</v>
      </c>
      <c r="U8" s="63">
        <v>37585</v>
      </c>
      <c r="V8" s="63">
        <v>44152</v>
      </c>
      <c r="W8" s="63">
        <v>41963</v>
      </c>
      <c r="X8" s="63">
        <v>38161</v>
      </c>
      <c r="Y8" s="63">
        <v>31571</v>
      </c>
      <c r="Z8" s="64">
        <v>25184</v>
      </c>
      <c r="AA8" s="65">
        <f t="shared" si="0"/>
        <v>686666</v>
      </c>
      <c r="AB8" s="33">
        <v>7</v>
      </c>
      <c r="AC8" s="94"/>
    </row>
    <row r="9" spans="1:30" ht="15.75" thickBot="1" x14ac:dyDescent="0.3">
      <c r="A9" s="95">
        <v>44228</v>
      </c>
      <c r="B9" s="28" t="s">
        <v>14</v>
      </c>
      <c r="C9" s="57">
        <v>14801</v>
      </c>
      <c r="D9" s="57">
        <v>12856</v>
      </c>
      <c r="E9" s="57">
        <v>11729</v>
      </c>
      <c r="F9" s="57">
        <v>10723</v>
      </c>
      <c r="G9" s="57">
        <v>10442</v>
      </c>
      <c r="H9" s="57">
        <v>14891</v>
      </c>
      <c r="I9" s="57">
        <v>17041</v>
      </c>
      <c r="J9" s="57">
        <v>19256</v>
      </c>
      <c r="K9" s="57">
        <v>22163</v>
      </c>
      <c r="L9" s="57">
        <v>24283</v>
      </c>
      <c r="M9" s="57">
        <v>27578</v>
      </c>
      <c r="N9" s="57">
        <v>29970</v>
      </c>
      <c r="O9" s="57">
        <v>28678</v>
      </c>
      <c r="P9" s="57">
        <v>29352</v>
      </c>
      <c r="Q9" s="57">
        <v>31183</v>
      </c>
      <c r="R9" s="57">
        <v>31775</v>
      </c>
      <c r="S9" s="57">
        <v>30705</v>
      </c>
      <c r="T9" s="57">
        <v>28590</v>
      </c>
      <c r="U9" s="57">
        <v>32811</v>
      </c>
      <c r="V9" s="57">
        <v>38435</v>
      </c>
      <c r="W9" s="57">
        <v>36460</v>
      </c>
      <c r="X9" s="57">
        <v>32995</v>
      </c>
      <c r="Y9" s="57">
        <v>26113</v>
      </c>
      <c r="Z9" s="58">
        <v>19498</v>
      </c>
      <c r="AA9" s="59">
        <f>SUM(C9:Z9)</f>
        <v>582328</v>
      </c>
      <c r="AB9" s="29">
        <v>20</v>
      </c>
      <c r="AC9" s="92">
        <f>+AA9*AB9+AA10*AB10+AA11*AB11</f>
        <v>16349764</v>
      </c>
    </row>
    <row r="10" spans="1:30" ht="15.75" thickBot="1" x14ac:dyDescent="0.3">
      <c r="A10" s="96"/>
      <c r="B10" s="30" t="s">
        <v>13</v>
      </c>
      <c r="C10" s="60">
        <v>18338</v>
      </c>
      <c r="D10" s="60">
        <v>16658</v>
      </c>
      <c r="E10" s="60">
        <v>15316</v>
      </c>
      <c r="F10" s="60">
        <v>14071</v>
      </c>
      <c r="G10" s="60">
        <v>13801</v>
      </c>
      <c r="H10" s="60">
        <v>16525</v>
      </c>
      <c r="I10" s="60">
        <v>18235</v>
      </c>
      <c r="J10" s="60">
        <v>20277</v>
      </c>
      <c r="K10" s="60">
        <v>24622</v>
      </c>
      <c r="L10" s="60">
        <v>26859</v>
      </c>
      <c r="M10" s="60">
        <v>30015</v>
      </c>
      <c r="N10" s="60">
        <v>31674</v>
      </c>
      <c r="O10" s="60">
        <v>31753</v>
      </c>
      <c r="P10" s="60">
        <v>31011</v>
      </c>
      <c r="Q10" s="60">
        <v>30308</v>
      </c>
      <c r="R10" s="60">
        <v>30331</v>
      </c>
      <c r="S10" s="60">
        <v>28802</v>
      </c>
      <c r="T10" s="60">
        <v>26464</v>
      </c>
      <c r="U10" s="60">
        <v>31214</v>
      </c>
      <c r="V10" s="60">
        <v>40158</v>
      </c>
      <c r="W10" s="60">
        <v>38011</v>
      </c>
      <c r="X10" s="60">
        <v>34264</v>
      </c>
      <c r="Y10" s="60">
        <v>28899</v>
      </c>
      <c r="Z10" s="61">
        <v>24084</v>
      </c>
      <c r="AA10" s="62">
        <f t="shared" si="0"/>
        <v>621690</v>
      </c>
      <c r="AB10" s="31">
        <v>4</v>
      </c>
      <c r="AC10" s="93"/>
    </row>
    <row r="11" spans="1:30" x14ac:dyDescent="0.25">
      <c r="A11" s="97"/>
      <c r="B11" s="32" t="s">
        <v>12</v>
      </c>
      <c r="C11" s="63">
        <v>18595</v>
      </c>
      <c r="D11" s="63">
        <v>16187</v>
      </c>
      <c r="E11" s="63">
        <v>14380</v>
      </c>
      <c r="F11" s="63">
        <v>12888</v>
      </c>
      <c r="G11" s="63">
        <v>12643</v>
      </c>
      <c r="H11" s="63">
        <v>13921</v>
      </c>
      <c r="I11" s="63">
        <v>14424</v>
      </c>
      <c r="J11" s="63">
        <v>15853</v>
      </c>
      <c r="K11" s="63">
        <v>19247</v>
      </c>
      <c r="L11" s="63">
        <v>21138</v>
      </c>
      <c r="M11" s="63">
        <v>23662</v>
      </c>
      <c r="N11" s="63">
        <v>31010</v>
      </c>
      <c r="O11" s="63">
        <v>28439</v>
      </c>
      <c r="P11" s="63">
        <v>28297</v>
      </c>
      <c r="Q11" s="63">
        <v>26708</v>
      </c>
      <c r="R11" s="63">
        <v>26614</v>
      </c>
      <c r="S11" s="63">
        <v>25907</v>
      </c>
      <c r="T11" s="63">
        <v>24007</v>
      </c>
      <c r="U11" s="63">
        <v>29877</v>
      </c>
      <c r="V11" s="63">
        <v>38990</v>
      </c>
      <c r="W11" s="63">
        <v>37484</v>
      </c>
      <c r="X11" s="63">
        <v>32446</v>
      </c>
      <c r="Y11" s="63">
        <v>24175</v>
      </c>
      <c r="Z11" s="64">
        <v>17219</v>
      </c>
      <c r="AA11" s="65">
        <f t="shared" si="0"/>
        <v>554111</v>
      </c>
      <c r="AB11" s="33">
        <v>4</v>
      </c>
      <c r="AC11" s="94"/>
    </row>
    <row r="12" spans="1:30" ht="15.75" thickBot="1" x14ac:dyDescent="0.3">
      <c r="A12" s="95">
        <v>44256</v>
      </c>
      <c r="B12" s="28" t="s">
        <v>14</v>
      </c>
      <c r="C12" s="57">
        <v>17710</v>
      </c>
      <c r="D12" s="57">
        <v>15468</v>
      </c>
      <c r="E12" s="57">
        <v>13763</v>
      </c>
      <c r="F12" s="57">
        <v>12503</v>
      </c>
      <c r="G12" s="57">
        <v>12404</v>
      </c>
      <c r="H12" s="57">
        <v>17123</v>
      </c>
      <c r="I12" s="57">
        <v>20063</v>
      </c>
      <c r="J12" s="57">
        <v>22889</v>
      </c>
      <c r="K12" s="57">
        <v>26024</v>
      </c>
      <c r="L12" s="57">
        <v>28237</v>
      </c>
      <c r="M12" s="57">
        <v>31785</v>
      </c>
      <c r="N12" s="57">
        <v>34346</v>
      </c>
      <c r="O12" s="57">
        <v>33436</v>
      </c>
      <c r="P12" s="57">
        <v>33920</v>
      </c>
      <c r="Q12" s="57">
        <v>35527</v>
      </c>
      <c r="R12" s="57">
        <v>35987</v>
      </c>
      <c r="S12" s="57">
        <v>35833</v>
      </c>
      <c r="T12" s="57">
        <v>34628</v>
      </c>
      <c r="U12" s="57">
        <v>40172</v>
      </c>
      <c r="V12" s="57">
        <v>45341</v>
      </c>
      <c r="W12" s="57">
        <v>42622</v>
      </c>
      <c r="X12" s="57">
        <v>38406</v>
      </c>
      <c r="Y12" s="57">
        <v>30945</v>
      </c>
      <c r="Z12" s="81">
        <v>23541.95</v>
      </c>
      <c r="AA12" s="59">
        <f>SUM(C12:Z12)</f>
        <v>682673.95</v>
      </c>
      <c r="AB12" s="29">
        <v>22</v>
      </c>
      <c r="AC12" s="92">
        <f>+AA12*AB12+AA13*AB13+AA14*AB14</f>
        <v>20695825.899999999</v>
      </c>
    </row>
    <row r="13" spans="1:30" ht="15.75" thickBot="1" x14ac:dyDescent="0.3">
      <c r="A13" s="96"/>
      <c r="B13" s="30" t="s">
        <v>13</v>
      </c>
      <c r="C13" s="60">
        <v>17025</v>
      </c>
      <c r="D13" s="60">
        <v>15339</v>
      </c>
      <c r="E13" s="60">
        <v>14124</v>
      </c>
      <c r="F13" s="60">
        <v>12725</v>
      </c>
      <c r="G13" s="60">
        <v>12886</v>
      </c>
      <c r="H13" s="60">
        <v>14576</v>
      </c>
      <c r="I13" s="60">
        <v>16840</v>
      </c>
      <c r="J13" s="60">
        <v>20281</v>
      </c>
      <c r="K13" s="60">
        <v>24373</v>
      </c>
      <c r="L13" s="60">
        <v>27209</v>
      </c>
      <c r="M13" s="60">
        <v>29877</v>
      </c>
      <c r="N13" s="60">
        <v>32252</v>
      </c>
      <c r="O13" s="60">
        <v>33037</v>
      </c>
      <c r="P13" s="60">
        <v>32545</v>
      </c>
      <c r="Q13" s="60">
        <v>32076</v>
      </c>
      <c r="R13" s="60">
        <v>31307</v>
      </c>
      <c r="S13" s="60">
        <v>30782</v>
      </c>
      <c r="T13" s="60">
        <v>30125</v>
      </c>
      <c r="U13" s="60">
        <v>35777</v>
      </c>
      <c r="V13" s="60">
        <v>42125</v>
      </c>
      <c r="W13" s="60">
        <v>38188</v>
      </c>
      <c r="X13" s="60">
        <v>34189</v>
      </c>
      <c r="Y13" s="60">
        <v>28643</v>
      </c>
      <c r="Z13" s="61">
        <v>21940</v>
      </c>
      <c r="AA13" s="62">
        <f t="shared" si="0"/>
        <v>628241</v>
      </c>
      <c r="AB13" s="31">
        <v>4</v>
      </c>
      <c r="AC13" s="93"/>
      <c r="AD13" s="74"/>
    </row>
    <row r="14" spans="1:30" x14ac:dyDescent="0.25">
      <c r="A14" s="97"/>
      <c r="B14" s="32" t="s">
        <v>12</v>
      </c>
      <c r="C14" s="63">
        <v>20714</v>
      </c>
      <c r="D14" s="63">
        <v>17745</v>
      </c>
      <c r="E14" s="63">
        <v>15271</v>
      </c>
      <c r="F14" s="63">
        <v>14649</v>
      </c>
      <c r="G14" s="63">
        <v>14866</v>
      </c>
      <c r="H14" s="63">
        <v>16594</v>
      </c>
      <c r="I14" s="63">
        <v>15886</v>
      </c>
      <c r="J14" s="63">
        <v>18745</v>
      </c>
      <c r="K14" s="63">
        <v>22208</v>
      </c>
      <c r="L14" s="63">
        <v>25836</v>
      </c>
      <c r="M14" s="63">
        <v>28005</v>
      </c>
      <c r="N14" s="63">
        <v>30438</v>
      </c>
      <c r="O14" s="63">
        <v>32741</v>
      </c>
      <c r="P14" s="63">
        <v>32826</v>
      </c>
      <c r="Q14" s="63">
        <v>31625</v>
      </c>
      <c r="R14" s="63">
        <v>31023</v>
      </c>
      <c r="S14" s="63">
        <v>30193</v>
      </c>
      <c r="T14" s="63">
        <v>29454</v>
      </c>
      <c r="U14" s="63">
        <v>36304</v>
      </c>
      <c r="V14" s="63">
        <v>42771</v>
      </c>
      <c r="W14" s="79">
        <v>39260</v>
      </c>
      <c r="X14" s="63">
        <v>34942</v>
      </c>
      <c r="Y14" s="63">
        <v>28704</v>
      </c>
      <c r="Z14" s="64">
        <v>22007</v>
      </c>
      <c r="AA14" s="65">
        <f t="shared" si="0"/>
        <v>632807</v>
      </c>
      <c r="AB14" s="33">
        <v>5</v>
      </c>
      <c r="AC14" s="94"/>
      <c r="AD14" s="76"/>
    </row>
    <row r="15" spans="1:30" ht="15.75" thickBot="1" x14ac:dyDescent="0.3">
      <c r="A15" s="95">
        <v>44287</v>
      </c>
      <c r="B15" s="28" t="s">
        <v>14</v>
      </c>
      <c r="C15" s="57">
        <v>13860</v>
      </c>
      <c r="D15" s="57">
        <v>11916</v>
      </c>
      <c r="E15" s="57">
        <v>10694</v>
      </c>
      <c r="F15" s="57">
        <v>9774</v>
      </c>
      <c r="G15" s="57">
        <v>10152</v>
      </c>
      <c r="H15" s="57">
        <v>12088</v>
      </c>
      <c r="I15" s="57">
        <v>14582</v>
      </c>
      <c r="J15" s="57">
        <v>17955</v>
      </c>
      <c r="K15" s="57">
        <v>20595</v>
      </c>
      <c r="L15" s="57">
        <v>22935</v>
      </c>
      <c r="M15" s="57">
        <v>25643</v>
      </c>
      <c r="N15" s="57">
        <v>27569</v>
      </c>
      <c r="O15" s="57">
        <v>27093</v>
      </c>
      <c r="P15" s="57">
        <v>27622</v>
      </c>
      <c r="Q15" s="57">
        <v>28177</v>
      </c>
      <c r="R15" s="57">
        <v>28438</v>
      </c>
      <c r="S15" s="57">
        <v>28338</v>
      </c>
      <c r="T15" s="57">
        <v>28423</v>
      </c>
      <c r="U15" s="57">
        <v>33201</v>
      </c>
      <c r="V15" s="57">
        <v>35752</v>
      </c>
      <c r="W15" s="57">
        <v>33752</v>
      </c>
      <c r="X15" s="57">
        <v>29419</v>
      </c>
      <c r="Y15" s="80">
        <v>23255</v>
      </c>
      <c r="Z15" s="58">
        <v>17784</v>
      </c>
      <c r="AA15" s="59">
        <f>SUM(C15:Z15)</f>
        <v>539017</v>
      </c>
      <c r="AB15" s="29">
        <v>20</v>
      </c>
      <c r="AC15" s="92">
        <f>+AA15*AB15+AA16*AB16+AA17*AB17</f>
        <v>17081496</v>
      </c>
    </row>
    <row r="16" spans="1:30" ht="15.75" thickBot="1" x14ac:dyDescent="0.3">
      <c r="A16" s="96"/>
      <c r="B16" s="30" t="s">
        <v>13</v>
      </c>
      <c r="C16" s="60">
        <v>19053</v>
      </c>
      <c r="D16" s="60">
        <v>16186</v>
      </c>
      <c r="E16" s="60">
        <v>15333</v>
      </c>
      <c r="F16" s="60">
        <v>14683</v>
      </c>
      <c r="G16" s="60">
        <v>13784</v>
      </c>
      <c r="H16" s="60">
        <v>14629</v>
      </c>
      <c r="I16" s="60">
        <v>16540</v>
      </c>
      <c r="J16" s="60">
        <v>21046</v>
      </c>
      <c r="K16" s="60">
        <v>24571</v>
      </c>
      <c r="L16" s="60">
        <v>27800</v>
      </c>
      <c r="M16" s="60">
        <v>30792</v>
      </c>
      <c r="N16" s="60">
        <v>32746</v>
      </c>
      <c r="O16" s="60">
        <v>33802</v>
      </c>
      <c r="P16" s="60">
        <v>33510</v>
      </c>
      <c r="Q16" s="60">
        <v>32722</v>
      </c>
      <c r="R16" s="60">
        <v>31951</v>
      </c>
      <c r="S16" s="60">
        <v>30922</v>
      </c>
      <c r="T16" s="60">
        <v>32087</v>
      </c>
      <c r="U16" s="60">
        <v>40180</v>
      </c>
      <c r="V16" s="60">
        <v>43871</v>
      </c>
      <c r="W16" s="60">
        <v>40908</v>
      </c>
      <c r="X16" s="60">
        <v>36272</v>
      </c>
      <c r="Y16" s="60">
        <v>29554</v>
      </c>
      <c r="Z16" s="82">
        <v>25787</v>
      </c>
      <c r="AA16" s="62">
        <f t="shared" si="0"/>
        <v>658729</v>
      </c>
      <c r="AB16" s="31">
        <v>4</v>
      </c>
      <c r="AC16" s="93"/>
      <c r="AD16" s="69"/>
    </row>
    <row r="17" spans="1:30" x14ac:dyDescent="0.25">
      <c r="A17" s="97"/>
      <c r="B17" s="32" t="s">
        <v>12</v>
      </c>
      <c r="C17" s="63">
        <v>19993</v>
      </c>
      <c r="D17" s="63">
        <v>17199</v>
      </c>
      <c r="E17" s="63">
        <v>15579</v>
      </c>
      <c r="F17" s="63">
        <v>14080</v>
      </c>
      <c r="G17" s="63">
        <v>13929</v>
      </c>
      <c r="H17" s="63">
        <v>14183</v>
      </c>
      <c r="I17" s="63">
        <v>15010</v>
      </c>
      <c r="J17" s="63">
        <v>17707</v>
      </c>
      <c r="K17" s="63">
        <v>20763</v>
      </c>
      <c r="L17" s="63">
        <v>24021</v>
      </c>
      <c r="M17" s="63">
        <v>26791</v>
      </c>
      <c r="N17" s="63">
        <v>29097</v>
      </c>
      <c r="O17" s="63">
        <v>31320</v>
      </c>
      <c r="P17" s="63">
        <v>31476</v>
      </c>
      <c r="Q17" s="63">
        <v>30806</v>
      </c>
      <c r="R17" s="63">
        <v>29541</v>
      </c>
      <c r="S17" s="63">
        <v>28408</v>
      </c>
      <c r="T17" s="63">
        <v>27524</v>
      </c>
      <c r="U17" s="63">
        <v>36886</v>
      </c>
      <c r="V17" s="63">
        <v>41631</v>
      </c>
      <c r="W17" s="63">
        <v>39428</v>
      </c>
      <c r="X17" s="63">
        <v>35097</v>
      </c>
      <c r="Y17" s="63">
        <v>27848</v>
      </c>
      <c r="Z17" s="64">
        <v>22723</v>
      </c>
      <c r="AA17" s="65">
        <f t="shared" si="0"/>
        <v>611040</v>
      </c>
      <c r="AB17" s="33">
        <v>6</v>
      </c>
      <c r="AC17" s="94"/>
      <c r="AD17" s="77"/>
    </row>
    <row r="18" spans="1:30" ht="15.75" thickBot="1" x14ac:dyDescent="0.3">
      <c r="A18" s="95">
        <v>44317</v>
      </c>
      <c r="B18" s="28" t="s">
        <v>14</v>
      </c>
      <c r="C18" s="57">
        <v>5720</v>
      </c>
      <c r="D18" s="57">
        <v>4466</v>
      </c>
      <c r="E18" s="57">
        <v>3686</v>
      </c>
      <c r="F18" s="57">
        <v>3084</v>
      </c>
      <c r="G18" s="57">
        <v>2997</v>
      </c>
      <c r="H18" s="57">
        <v>3795</v>
      </c>
      <c r="I18" s="57">
        <v>5997</v>
      </c>
      <c r="J18" s="57">
        <v>8462</v>
      </c>
      <c r="K18" s="57">
        <v>10420</v>
      </c>
      <c r="L18" s="57">
        <v>11740</v>
      </c>
      <c r="M18" s="57">
        <v>13343</v>
      </c>
      <c r="N18" s="57">
        <v>14958</v>
      </c>
      <c r="O18" s="57">
        <v>14758</v>
      </c>
      <c r="P18" s="57">
        <v>14941</v>
      </c>
      <c r="Q18" s="57">
        <v>15298</v>
      </c>
      <c r="R18" s="57">
        <v>15278</v>
      </c>
      <c r="S18" s="57">
        <v>15092</v>
      </c>
      <c r="T18" s="57">
        <v>14760</v>
      </c>
      <c r="U18" s="57">
        <v>17412</v>
      </c>
      <c r="V18" s="57">
        <v>19226</v>
      </c>
      <c r="W18" s="57">
        <v>18154</v>
      </c>
      <c r="X18" s="57">
        <v>15163</v>
      </c>
      <c r="Y18" s="57">
        <v>11496</v>
      </c>
      <c r="Z18" s="58">
        <v>8036</v>
      </c>
      <c r="AA18" s="59">
        <f>SUM(C18:Z18)</f>
        <v>268282</v>
      </c>
      <c r="AB18" s="29">
        <v>20</v>
      </c>
      <c r="AC18" s="92">
        <f>+AA18*AB18+AA19*AB19+AA20*AB20</f>
        <v>8198235.2999999998</v>
      </c>
      <c r="AD18" s="75"/>
    </row>
    <row r="19" spans="1:30" ht="15.75" thickBot="1" x14ac:dyDescent="0.3">
      <c r="A19" s="96"/>
      <c r="B19" s="30" t="s">
        <v>13</v>
      </c>
      <c r="C19" s="60">
        <v>4211</v>
      </c>
      <c r="D19" s="60">
        <v>3068</v>
      </c>
      <c r="E19" s="60">
        <v>2442</v>
      </c>
      <c r="F19" s="60">
        <v>1621</v>
      </c>
      <c r="G19" s="60">
        <v>2014</v>
      </c>
      <c r="H19" s="60">
        <v>1631</v>
      </c>
      <c r="I19" s="60">
        <v>3583</v>
      </c>
      <c r="J19" s="60">
        <v>7493</v>
      </c>
      <c r="K19" s="60">
        <v>9557</v>
      </c>
      <c r="L19" s="60">
        <v>11766</v>
      </c>
      <c r="M19" s="60">
        <v>14021</v>
      </c>
      <c r="N19" s="60">
        <v>14219</v>
      </c>
      <c r="O19" s="60">
        <v>14454</v>
      </c>
      <c r="P19" s="60">
        <v>14525</v>
      </c>
      <c r="Q19" s="60">
        <v>13970</v>
      </c>
      <c r="R19" s="60">
        <v>13777</v>
      </c>
      <c r="S19" s="60">
        <v>13091</v>
      </c>
      <c r="T19" s="60">
        <v>14212</v>
      </c>
      <c r="U19" s="60">
        <v>17574</v>
      </c>
      <c r="V19" s="60">
        <v>19929</v>
      </c>
      <c r="W19" s="60">
        <v>19453</v>
      </c>
      <c r="X19" s="60">
        <v>17092</v>
      </c>
      <c r="Y19" s="60">
        <v>14429</v>
      </c>
      <c r="Z19" s="61">
        <v>9651</v>
      </c>
      <c r="AA19" s="62">
        <f t="shared" si="0"/>
        <v>257783</v>
      </c>
      <c r="AB19" s="31">
        <v>4</v>
      </c>
      <c r="AC19" s="93"/>
    </row>
    <row r="20" spans="1:30" x14ac:dyDescent="0.25">
      <c r="A20" s="97"/>
      <c r="B20" s="32" t="s">
        <v>12</v>
      </c>
      <c r="C20" s="63">
        <v>6733</v>
      </c>
      <c r="D20" s="63">
        <v>4915</v>
      </c>
      <c r="E20" s="63">
        <v>3827</v>
      </c>
      <c r="F20" s="63">
        <v>2668</v>
      </c>
      <c r="G20" s="63">
        <v>2533</v>
      </c>
      <c r="H20" s="63">
        <v>2731</v>
      </c>
      <c r="I20" s="63">
        <v>4787</v>
      </c>
      <c r="J20" s="63">
        <v>7204</v>
      </c>
      <c r="K20" s="63">
        <v>9516</v>
      </c>
      <c r="L20" s="63">
        <v>11657</v>
      </c>
      <c r="M20" s="63">
        <v>13437</v>
      </c>
      <c r="N20" s="63">
        <v>13916</v>
      </c>
      <c r="O20" s="63">
        <v>15128</v>
      </c>
      <c r="P20" s="63">
        <v>15183</v>
      </c>
      <c r="Q20" s="63">
        <v>13674</v>
      </c>
      <c r="R20" s="63">
        <v>13202</v>
      </c>
      <c r="S20" s="63">
        <v>13014</v>
      </c>
      <c r="T20" s="63">
        <v>12429</v>
      </c>
      <c r="U20" s="63">
        <v>18520</v>
      </c>
      <c r="V20" s="63">
        <v>21260</v>
      </c>
      <c r="W20" s="63">
        <v>19449</v>
      </c>
      <c r="X20" s="63">
        <v>15255</v>
      </c>
      <c r="Y20" s="79">
        <v>9717</v>
      </c>
      <c r="Z20" s="83">
        <v>6596.9</v>
      </c>
      <c r="AA20" s="65">
        <f t="shared" si="0"/>
        <v>257351.9</v>
      </c>
      <c r="AB20" s="33">
        <v>7</v>
      </c>
      <c r="AC20" s="94"/>
      <c r="AD20" s="77"/>
    </row>
    <row r="21" spans="1:30" ht="15.75" thickBot="1" x14ac:dyDescent="0.3">
      <c r="A21" s="95">
        <v>44348</v>
      </c>
      <c r="B21" s="28" t="s">
        <v>14</v>
      </c>
      <c r="C21" s="57">
        <v>3244</v>
      </c>
      <c r="D21" s="57">
        <v>2289</v>
      </c>
      <c r="E21" s="57">
        <v>1589</v>
      </c>
      <c r="F21" s="57">
        <v>1075</v>
      </c>
      <c r="G21" s="57">
        <v>1084</v>
      </c>
      <c r="H21" s="57">
        <v>1391</v>
      </c>
      <c r="I21" s="57">
        <v>3547</v>
      </c>
      <c r="J21" s="57">
        <v>6333</v>
      </c>
      <c r="K21" s="57">
        <v>8269</v>
      </c>
      <c r="L21" s="57">
        <v>9543</v>
      </c>
      <c r="M21" s="57">
        <v>11109</v>
      </c>
      <c r="N21" s="57">
        <v>12349</v>
      </c>
      <c r="O21" s="57">
        <v>12011</v>
      </c>
      <c r="P21" s="57">
        <v>12196</v>
      </c>
      <c r="Q21" s="57">
        <v>12538</v>
      </c>
      <c r="R21" s="57">
        <v>12599</v>
      </c>
      <c r="S21" s="57">
        <v>12287</v>
      </c>
      <c r="T21" s="57">
        <v>11773</v>
      </c>
      <c r="U21" s="57">
        <v>12927</v>
      </c>
      <c r="V21" s="57">
        <v>14708</v>
      </c>
      <c r="W21" s="57">
        <v>13911</v>
      </c>
      <c r="X21" s="57">
        <v>11744</v>
      </c>
      <c r="Y21" s="57">
        <v>8649</v>
      </c>
      <c r="Z21" s="81">
        <v>5541</v>
      </c>
      <c r="AA21" s="59">
        <f>SUM(C21:Z21)</f>
        <v>202706</v>
      </c>
      <c r="AB21" s="29">
        <v>20</v>
      </c>
      <c r="AC21" s="92">
        <f>+AA21*AB21+AA22*AB22+AA23*AB23</f>
        <v>5626746</v>
      </c>
      <c r="AD21" s="76"/>
    </row>
    <row r="22" spans="1:30" ht="15.75" thickBot="1" x14ac:dyDescent="0.3">
      <c r="A22" s="96"/>
      <c r="B22" s="30" t="s">
        <v>13</v>
      </c>
      <c r="C22" s="60">
        <v>3933</v>
      </c>
      <c r="D22" s="60">
        <v>3498</v>
      </c>
      <c r="E22" s="60">
        <v>3018</v>
      </c>
      <c r="F22" s="60">
        <v>2485</v>
      </c>
      <c r="G22" s="60">
        <v>2404</v>
      </c>
      <c r="H22" s="60">
        <v>1263</v>
      </c>
      <c r="I22" s="60">
        <v>3599</v>
      </c>
      <c r="J22" s="60">
        <v>6973</v>
      </c>
      <c r="K22" s="60">
        <v>9602</v>
      </c>
      <c r="L22" s="60">
        <v>10517</v>
      </c>
      <c r="M22" s="60">
        <v>11116</v>
      </c>
      <c r="N22" s="60">
        <v>11808</v>
      </c>
      <c r="O22" s="60">
        <v>12051</v>
      </c>
      <c r="P22" s="60">
        <v>11534</v>
      </c>
      <c r="Q22" s="60">
        <v>11303</v>
      </c>
      <c r="R22" s="60">
        <v>11501</v>
      </c>
      <c r="S22" s="60">
        <v>11092</v>
      </c>
      <c r="T22" s="60">
        <v>9575</v>
      </c>
      <c r="U22" s="60">
        <v>8679</v>
      </c>
      <c r="V22" s="60">
        <v>12490</v>
      </c>
      <c r="W22" s="60">
        <v>11233</v>
      </c>
      <c r="X22" s="60">
        <v>10618</v>
      </c>
      <c r="Y22" s="60">
        <v>8381</v>
      </c>
      <c r="Z22" s="82">
        <v>6182</v>
      </c>
      <c r="AA22" s="62">
        <f t="shared" si="0"/>
        <v>194855</v>
      </c>
      <c r="AB22" s="31">
        <v>4</v>
      </c>
      <c r="AC22" s="93"/>
    </row>
    <row r="23" spans="1:30" x14ac:dyDescent="0.25">
      <c r="A23" s="97"/>
      <c r="B23" s="32" t="s">
        <v>12</v>
      </c>
      <c r="C23" s="63">
        <v>2553</v>
      </c>
      <c r="D23" s="63">
        <v>1477</v>
      </c>
      <c r="E23" s="63">
        <v>1114</v>
      </c>
      <c r="F23" s="63">
        <v>378</v>
      </c>
      <c r="G23" s="63">
        <v>819</v>
      </c>
      <c r="H23" s="63">
        <v>0</v>
      </c>
      <c r="I23" s="63">
        <v>965</v>
      </c>
      <c r="J23" s="63">
        <v>3361</v>
      </c>
      <c r="K23" s="63">
        <v>4827</v>
      </c>
      <c r="L23" s="63">
        <v>6243</v>
      </c>
      <c r="M23" s="63">
        <v>7867</v>
      </c>
      <c r="N23" s="63">
        <v>8930</v>
      </c>
      <c r="O23" s="63">
        <v>9591</v>
      </c>
      <c r="P23" s="63">
        <v>9109</v>
      </c>
      <c r="Q23" s="63">
        <v>8394</v>
      </c>
      <c r="R23" s="63">
        <v>7718</v>
      </c>
      <c r="S23" s="63">
        <v>7861</v>
      </c>
      <c r="T23" s="63">
        <v>6798</v>
      </c>
      <c r="U23" s="63">
        <v>6031</v>
      </c>
      <c r="V23" s="63">
        <v>11021</v>
      </c>
      <c r="W23" s="63">
        <v>9571</v>
      </c>
      <c r="X23" s="63">
        <v>8018</v>
      </c>
      <c r="Y23" s="63">
        <v>5748</v>
      </c>
      <c r="Z23" s="83">
        <v>3807</v>
      </c>
      <c r="AA23" s="65">
        <f t="shared" si="0"/>
        <v>132201</v>
      </c>
      <c r="AB23" s="33">
        <v>6</v>
      </c>
      <c r="AC23" s="94"/>
    </row>
    <row r="24" spans="1:30" ht="15.75" thickBot="1" x14ac:dyDescent="0.3">
      <c r="A24" s="95">
        <v>44378</v>
      </c>
      <c r="B24" s="28" t="s">
        <v>14</v>
      </c>
      <c r="C24" s="57">
        <v>3420</v>
      </c>
      <c r="D24" s="57">
        <v>2390</v>
      </c>
      <c r="E24" s="57">
        <v>1687</v>
      </c>
      <c r="F24" s="57">
        <v>1144</v>
      </c>
      <c r="G24" s="57">
        <v>1139</v>
      </c>
      <c r="H24" s="57">
        <v>1342</v>
      </c>
      <c r="I24" s="57">
        <v>3468</v>
      </c>
      <c r="J24" s="57">
        <v>6262</v>
      </c>
      <c r="K24" s="57">
        <v>8300</v>
      </c>
      <c r="L24" s="57">
        <v>9744</v>
      </c>
      <c r="M24" s="57">
        <v>11456</v>
      </c>
      <c r="N24" s="57">
        <v>12721</v>
      </c>
      <c r="O24" s="57">
        <v>12298</v>
      </c>
      <c r="P24" s="57">
        <v>12523</v>
      </c>
      <c r="Q24" s="57">
        <v>13537</v>
      </c>
      <c r="R24" s="57">
        <v>13077</v>
      </c>
      <c r="S24" s="57">
        <v>12505</v>
      </c>
      <c r="T24" s="57">
        <v>11754</v>
      </c>
      <c r="U24" s="57">
        <v>12105</v>
      </c>
      <c r="V24" s="57">
        <v>14593</v>
      </c>
      <c r="W24" s="57">
        <v>14245</v>
      </c>
      <c r="X24" s="57">
        <v>12196</v>
      </c>
      <c r="Y24" s="57">
        <v>8693</v>
      </c>
      <c r="Z24" s="81">
        <v>5519</v>
      </c>
      <c r="AA24" s="59">
        <f>SUM(C24:Z24)</f>
        <v>206118</v>
      </c>
      <c r="AB24" s="29">
        <v>20</v>
      </c>
      <c r="AC24" s="92">
        <f>+AA24*AB24+AA25*AB25+AA26*AB26</f>
        <v>5520142</v>
      </c>
      <c r="AD24" s="77"/>
    </row>
    <row r="25" spans="1:30" ht="15.75" thickBot="1" x14ac:dyDescent="0.3">
      <c r="A25" s="96"/>
      <c r="B25" s="30" t="s">
        <v>13</v>
      </c>
      <c r="C25" s="60">
        <v>2966</v>
      </c>
      <c r="D25" s="60">
        <v>1849</v>
      </c>
      <c r="E25" s="60">
        <v>1277</v>
      </c>
      <c r="F25" s="60">
        <v>231</v>
      </c>
      <c r="G25" s="60">
        <v>75</v>
      </c>
      <c r="H25" s="60">
        <v>0</v>
      </c>
      <c r="I25" s="60">
        <v>214</v>
      </c>
      <c r="J25" s="60">
        <v>2907</v>
      </c>
      <c r="K25" s="60">
        <v>5824</v>
      </c>
      <c r="L25" s="60">
        <v>7823</v>
      </c>
      <c r="M25" s="60">
        <v>8785</v>
      </c>
      <c r="N25" s="60">
        <v>8617</v>
      </c>
      <c r="O25" s="60">
        <v>8793</v>
      </c>
      <c r="P25" s="60">
        <v>8233</v>
      </c>
      <c r="Q25" s="60">
        <v>7736</v>
      </c>
      <c r="R25" s="60">
        <v>7667</v>
      </c>
      <c r="S25" s="60">
        <v>6778</v>
      </c>
      <c r="T25" s="60">
        <v>4938</v>
      </c>
      <c r="U25" s="60">
        <v>896</v>
      </c>
      <c r="V25" s="60">
        <v>7995</v>
      </c>
      <c r="W25" s="60">
        <v>8951</v>
      </c>
      <c r="X25" s="60">
        <v>8251</v>
      </c>
      <c r="Y25" s="60">
        <v>6544</v>
      </c>
      <c r="Z25" s="82">
        <v>4864.8</v>
      </c>
      <c r="AA25" s="62">
        <f t="shared" si="0"/>
        <v>122214.8</v>
      </c>
      <c r="AB25" s="31">
        <v>5</v>
      </c>
      <c r="AC25" s="93"/>
      <c r="AD25" s="74"/>
    </row>
    <row r="26" spans="1:30" x14ac:dyDescent="0.25">
      <c r="A26" s="97"/>
      <c r="B26" s="32" t="s">
        <v>12</v>
      </c>
      <c r="C26" s="63">
        <v>3160</v>
      </c>
      <c r="D26" s="63">
        <v>2481</v>
      </c>
      <c r="E26" s="63">
        <v>2193</v>
      </c>
      <c r="F26" s="63">
        <v>1554</v>
      </c>
      <c r="G26" s="63">
        <v>1502</v>
      </c>
      <c r="H26" s="63">
        <v>1489</v>
      </c>
      <c r="I26" s="63">
        <v>1183</v>
      </c>
      <c r="J26" s="63">
        <v>3850</v>
      </c>
      <c r="K26" s="63">
        <v>5986</v>
      </c>
      <c r="L26" s="63">
        <v>6649</v>
      </c>
      <c r="M26" s="63">
        <v>9550</v>
      </c>
      <c r="N26" s="63">
        <v>9405</v>
      </c>
      <c r="O26" s="63">
        <v>10007</v>
      </c>
      <c r="P26" s="63">
        <v>8952</v>
      </c>
      <c r="Q26" s="63">
        <v>8170</v>
      </c>
      <c r="R26" s="63">
        <v>7689</v>
      </c>
      <c r="S26" s="63">
        <v>6983</v>
      </c>
      <c r="T26" s="63">
        <v>4393</v>
      </c>
      <c r="U26" s="63">
        <v>1834</v>
      </c>
      <c r="V26" s="63">
        <v>9399</v>
      </c>
      <c r="W26" s="63">
        <v>9311</v>
      </c>
      <c r="X26" s="63">
        <v>7687</v>
      </c>
      <c r="Y26" s="63">
        <v>4973</v>
      </c>
      <c r="Z26" s="64">
        <v>2718</v>
      </c>
      <c r="AA26" s="65">
        <f t="shared" si="0"/>
        <v>131118</v>
      </c>
      <c r="AB26" s="33">
        <v>6</v>
      </c>
      <c r="AC26" s="94"/>
      <c r="AD26" s="78"/>
    </row>
    <row r="27" spans="1:30" ht="15.75" thickBot="1" x14ac:dyDescent="0.3">
      <c r="A27" s="95">
        <v>44409</v>
      </c>
      <c r="B27" s="28" t="s">
        <v>14</v>
      </c>
      <c r="C27" s="57">
        <v>10425</v>
      </c>
      <c r="D27" s="57">
        <v>8872</v>
      </c>
      <c r="E27" s="57">
        <v>7991</v>
      </c>
      <c r="F27" s="57">
        <v>7362</v>
      </c>
      <c r="G27" s="57">
        <v>7393</v>
      </c>
      <c r="H27" s="57">
        <v>8660</v>
      </c>
      <c r="I27" s="57">
        <v>11093</v>
      </c>
      <c r="J27" s="57">
        <v>14280</v>
      </c>
      <c r="K27" s="57">
        <v>16832</v>
      </c>
      <c r="L27" s="57">
        <v>18818</v>
      </c>
      <c r="M27" s="57">
        <v>21087</v>
      </c>
      <c r="N27" s="57">
        <v>22619</v>
      </c>
      <c r="O27" s="57">
        <v>21903</v>
      </c>
      <c r="P27" s="57">
        <v>22283</v>
      </c>
      <c r="Q27" s="57">
        <v>23176</v>
      </c>
      <c r="R27" s="57">
        <v>23360</v>
      </c>
      <c r="S27" s="57">
        <v>22925</v>
      </c>
      <c r="T27" s="57">
        <v>22183</v>
      </c>
      <c r="U27" s="57">
        <v>24621</v>
      </c>
      <c r="V27" s="57">
        <v>27452</v>
      </c>
      <c r="W27" s="57">
        <v>26435</v>
      </c>
      <c r="X27" s="57">
        <v>23266</v>
      </c>
      <c r="Y27" s="57">
        <v>18124</v>
      </c>
      <c r="Z27" s="58">
        <v>13512</v>
      </c>
      <c r="AA27" s="59">
        <f>SUM(C27:Z27)</f>
        <v>424672</v>
      </c>
      <c r="AB27" s="29">
        <v>21</v>
      </c>
      <c r="AC27" s="92">
        <f>+AA27*AB27+AA28*AB28+AA29*AB29</f>
        <v>12854544</v>
      </c>
    </row>
    <row r="28" spans="1:30" ht="15.75" thickBot="1" x14ac:dyDescent="0.3">
      <c r="A28" s="96"/>
      <c r="B28" s="30" t="s">
        <v>13</v>
      </c>
      <c r="C28" s="60">
        <v>16272</v>
      </c>
      <c r="D28" s="60">
        <v>14620</v>
      </c>
      <c r="E28" s="60">
        <v>13314</v>
      </c>
      <c r="F28" s="60">
        <v>12382</v>
      </c>
      <c r="G28" s="60">
        <v>12036</v>
      </c>
      <c r="H28" s="60">
        <v>11906</v>
      </c>
      <c r="I28" s="60">
        <v>13835</v>
      </c>
      <c r="J28" s="60">
        <v>17438</v>
      </c>
      <c r="K28" s="60">
        <v>20862</v>
      </c>
      <c r="L28" s="60">
        <v>22843</v>
      </c>
      <c r="M28" s="60">
        <v>23701</v>
      </c>
      <c r="N28" s="60">
        <v>25678</v>
      </c>
      <c r="O28" s="60">
        <v>26067</v>
      </c>
      <c r="P28" s="60">
        <v>25639</v>
      </c>
      <c r="Q28" s="60">
        <v>24657</v>
      </c>
      <c r="R28" s="60">
        <v>24513</v>
      </c>
      <c r="S28" s="60">
        <v>23818</v>
      </c>
      <c r="T28" s="60">
        <v>20804</v>
      </c>
      <c r="U28" s="60">
        <v>22149</v>
      </c>
      <c r="V28" s="60">
        <v>28872</v>
      </c>
      <c r="W28" s="60">
        <v>28749</v>
      </c>
      <c r="X28" s="60">
        <v>26154</v>
      </c>
      <c r="Y28" s="84">
        <v>22179</v>
      </c>
      <c r="Z28" s="61">
        <v>17708</v>
      </c>
      <c r="AA28" s="62">
        <f t="shared" si="0"/>
        <v>496196</v>
      </c>
      <c r="AB28" s="31">
        <v>3</v>
      </c>
      <c r="AC28" s="93"/>
      <c r="AD28" s="74"/>
    </row>
    <row r="29" spans="1:30" x14ac:dyDescent="0.25">
      <c r="A29" s="97"/>
      <c r="B29" s="32" t="s">
        <v>12</v>
      </c>
      <c r="C29" s="63">
        <v>11055</v>
      </c>
      <c r="D29" s="63">
        <v>9322</v>
      </c>
      <c r="E29" s="63">
        <v>8630</v>
      </c>
      <c r="F29" s="63">
        <v>8434</v>
      </c>
      <c r="G29" s="63">
        <v>8172</v>
      </c>
      <c r="H29" s="63">
        <v>8390</v>
      </c>
      <c r="I29" s="63">
        <v>8762</v>
      </c>
      <c r="J29" s="63">
        <v>10752</v>
      </c>
      <c r="K29" s="63">
        <v>13549</v>
      </c>
      <c r="L29" s="63">
        <v>16180</v>
      </c>
      <c r="M29" s="63">
        <v>18075</v>
      </c>
      <c r="N29" s="63">
        <v>19242</v>
      </c>
      <c r="O29" s="63">
        <v>19680</v>
      </c>
      <c r="P29" s="63">
        <v>18767</v>
      </c>
      <c r="Q29" s="63">
        <v>17742</v>
      </c>
      <c r="R29" s="63">
        <v>17086</v>
      </c>
      <c r="S29" s="63">
        <v>16307</v>
      </c>
      <c r="T29" s="63">
        <v>14479</v>
      </c>
      <c r="U29" s="63">
        <v>16412</v>
      </c>
      <c r="V29" s="63">
        <v>22657</v>
      </c>
      <c r="W29" s="63">
        <v>21836</v>
      </c>
      <c r="X29" s="63">
        <v>18884</v>
      </c>
      <c r="Y29" s="63">
        <v>14592</v>
      </c>
      <c r="Z29" s="64">
        <v>10687</v>
      </c>
      <c r="AA29" s="65">
        <f t="shared" si="0"/>
        <v>349692</v>
      </c>
      <c r="AB29" s="33">
        <v>7</v>
      </c>
      <c r="AC29" s="94"/>
      <c r="AD29" s="77"/>
    </row>
    <row r="30" spans="1:30" ht="15.75" thickBot="1" x14ac:dyDescent="0.3">
      <c r="A30" s="95">
        <v>44440</v>
      </c>
      <c r="B30" s="28" t="s">
        <v>14</v>
      </c>
      <c r="C30" s="57">
        <v>6278</v>
      </c>
      <c r="D30" s="57">
        <v>5054</v>
      </c>
      <c r="E30" s="57">
        <v>4281</v>
      </c>
      <c r="F30" s="57">
        <v>3669</v>
      </c>
      <c r="G30" s="57">
        <v>3922</v>
      </c>
      <c r="H30" s="57">
        <v>5615</v>
      </c>
      <c r="I30" s="57">
        <v>7648</v>
      </c>
      <c r="J30" s="57">
        <v>9852</v>
      </c>
      <c r="K30" s="57">
        <v>11851</v>
      </c>
      <c r="L30" s="57">
        <v>13821</v>
      </c>
      <c r="M30" s="57">
        <v>15878</v>
      </c>
      <c r="N30" s="57">
        <v>17079</v>
      </c>
      <c r="O30" s="57">
        <v>16133</v>
      </c>
      <c r="P30" s="57">
        <v>16622</v>
      </c>
      <c r="Q30" s="57">
        <v>17675</v>
      </c>
      <c r="R30" s="57">
        <v>17909</v>
      </c>
      <c r="S30" s="57">
        <v>17668</v>
      </c>
      <c r="T30" s="57">
        <v>17436</v>
      </c>
      <c r="U30" s="57">
        <v>20917</v>
      </c>
      <c r="V30" s="57">
        <v>21624</v>
      </c>
      <c r="W30" s="57">
        <v>20475</v>
      </c>
      <c r="X30" s="57">
        <v>17587</v>
      </c>
      <c r="Y30" s="80">
        <v>13017</v>
      </c>
      <c r="Z30" s="58">
        <v>8899</v>
      </c>
      <c r="AA30" s="59">
        <f>SUM(C30:Z30)</f>
        <v>310910</v>
      </c>
      <c r="AB30" s="29">
        <v>22</v>
      </c>
      <c r="AC30" s="92">
        <f>+AA30*AB30+AA31*AB31+AA32*AB32</f>
        <v>9709816</v>
      </c>
    </row>
    <row r="31" spans="1:30" ht="15.75" thickBot="1" x14ac:dyDescent="0.3">
      <c r="A31" s="96"/>
      <c r="B31" s="30" t="s">
        <v>13</v>
      </c>
      <c r="C31" s="60">
        <v>10594</v>
      </c>
      <c r="D31" s="60">
        <v>8637</v>
      </c>
      <c r="E31" s="60">
        <v>7453</v>
      </c>
      <c r="F31" s="60">
        <v>6963</v>
      </c>
      <c r="G31" s="60">
        <v>6925</v>
      </c>
      <c r="H31" s="60">
        <v>7373</v>
      </c>
      <c r="I31" s="60">
        <v>8356</v>
      </c>
      <c r="J31" s="60">
        <v>13299</v>
      </c>
      <c r="K31" s="60">
        <v>16175</v>
      </c>
      <c r="L31" s="60">
        <v>18595</v>
      </c>
      <c r="M31" s="60">
        <v>20208</v>
      </c>
      <c r="N31" s="60">
        <v>20823</v>
      </c>
      <c r="O31" s="60">
        <v>21110</v>
      </c>
      <c r="P31" s="60">
        <v>20161</v>
      </c>
      <c r="Q31" s="60">
        <v>20543</v>
      </c>
      <c r="R31" s="60">
        <v>19911</v>
      </c>
      <c r="S31" s="60">
        <v>19396</v>
      </c>
      <c r="T31" s="60">
        <v>19491</v>
      </c>
      <c r="U31" s="60">
        <v>25921</v>
      </c>
      <c r="V31" s="60">
        <v>23769</v>
      </c>
      <c r="W31" s="60">
        <v>22337</v>
      </c>
      <c r="X31" s="60">
        <v>18935</v>
      </c>
      <c r="Y31" s="60">
        <v>15683</v>
      </c>
      <c r="Z31" s="61">
        <v>13665</v>
      </c>
      <c r="AA31" s="62">
        <f t="shared" si="0"/>
        <v>386323</v>
      </c>
      <c r="AB31" s="31">
        <v>4</v>
      </c>
      <c r="AC31" s="93"/>
      <c r="AD31" s="74"/>
    </row>
    <row r="32" spans="1:30" x14ac:dyDescent="0.25">
      <c r="A32" s="97"/>
      <c r="B32" s="32" t="s">
        <v>12</v>
      </c>
      <c r="C32" s="63">
        <v>10933</v>
      </c>
      <c r="D32" s="63">
        <v>9383</v>
      </c>
      <c r="E32" s="63">
        <v>8810</v>
      </c>
      <c r="F32" s="63">
        <v>8235</v>
      </c>
      <c r="G32" s="63">
        <v>7489</v>
      </c>
      <c r="H32" s="63">
        <v>5847</v>
      </c>
      <c r="I32" s="63">
        <v>6659</v>
      </c>
      <c r="J32" s="63">
        <v>10173</v>
      </c>
      <c r="K32" s="63">
        <v>11709</v>
      </c>
      <c r="L32" s="63">
        <v>12826</v>
      </c>
      <c r="M32" s="63">
        <v>15427</v>
      </c>
      <c r="N32" s="63">
        <v>16906</v>
      </c>
      <c r="O32" s="63">
        <v>17647</v>
      </c>
      <c r="P32" s="63">
        <v>18180</v>
      </c>
      <c r="Q32" s="63">
        <v>16646</v>
      </c>
      <c r="R32" s="63">
        <v>16409</v>
      </c>
      <c r="S32" s="63">
        <v>15830</v>
      </c>
      <c r="T32" s="63">
        <v>16469</v>
      </c>
      <c r="U32" s="63">
        <v>22725</v>
      </c>
      <c r="V32" s="63">
        <v>21772</v>
      </c>
      <c r="W32" s="63">
        <v>20790</v>
      </c>
      <c r="X32" s="63">
        <v>17891</v>
      </c>
      <c r="Y32" s="63">
        <v>13614</v>
      </c>
      <c r="Z32" s="83">
        <v>8756</v>
      </c>
      <c r="AA32" s="65">
        <f t="shared" si="0"/>
        <v>331126</v>
      </c>
      <c r="AB32" s="33">
        <v>4</v>
      </c>
      <c r="AC32" s="94"/>
      <c r="AD32" s="78"/>
    </row>
    <row r="33" spans="1:30" ht="15.75" thickBot="1" x14ac:dyDescent="0.3">
      <c r="A33" s="95">
        <v>44470</v>
      </c>
      <c r="B33" s="28" t="s">
        <v>14</v>
      </c>
      <c r="C33" s="57">
        <v>1214</v>
      </c>
      <c r="D33" s="57">
        <v>138</v>
      </c>
      <c r="E33" s="57">
        <v>0</v>
      </c>
      <c r="F33" s="57">
        <v>0</v>
      </c>
      <c r="G33" s="57">
        <v>0</v>
      </c>
      <c r="H33" s="57">
        <v>330</v>
      </c>
      <c r="I33" s="57">
        <v>2592</v>
      </c>
      <c r="J33" s="57">
        <v>4398</v>
      </c>
      <c r="K33" s="57">
        <v>6049</v>
      </c>
      <c r="L33" s="57">
        <v>7240</v>
      </c>
      <c r="M33" s="57">
        <v>9084</v>
      </c>
      <c r="N33" s="57">
        <v>10216</v>
      </c>
      <c r="O33" s="57">
        <v>9297</v>
      </c>
      <c r="P33" s="57">
        <v>9896</v>
      </c>
      <c r="Q33" s="57">
        <v>11163</v>
      </c>
      <c r="R33" s="57">
        <v>11087</v>
      </c>
      <c r="S33" s="57">
        <v>10586</v>
      </c>
      <c r="T33" s="57">
        <v>10876</v>
      </c>
      <c r="U33" s="57">
        <v>13762</v>
      </c>
      <c r="V33" s="57">
        <v>13412</v>
      </c>
      <c r="W33" s="57">
        <v>12458</v>
      </c>
      <c r="X33" s="57">
        <v>9777</v>
      </c>
      <c r="Y33" s="57">
        <v>6248</v>
      </c>
      <c r="Z33" s="58">
        <v>3287</v>
      </c>
      <c r="AA33" s="59">
        <f>SUM(C33:Z33)</f>
        <v>163110</v>
      </c>
      <c r="AB33" s="29">
        <v>20</v>
      </c>
      <c r="AC33" s="92">
        <f>+AA33*AB33+AA34*AB34+AA35*AB35</f>
        <v>5695327</v>
      </c>
    </row>
    <row r="34" spans="1:30" ht="15.75" thickBot="1" x14ac:dyDescent="0.3">
      <c r="A34" s="96"/>
      <c r="B34" s="30" t="s">
        <v>13</v>
      </c>
      <c r="C34" s="60">
        <v>3606</v>
      </c>
      <c r="D34" s="60">
        <v>2648</v>
      </c>
      <c r="E34" s="60">
        <v>1853</v>
      </c>
      <c r="F34" s="60">
        <v>755</v>
      </c>
      <c r="G34" s="60">
        <v>768</v>
      </c>
      <c r="H34" s="60">
        <v>0</v>
      </c>
      <c r="I34" s="60">
        <v>2309</v>
      </c>
      <c r="J34" s="60">
        <v>6945</v>
      </c>
      <c r="K34" s="60">
        <v>9640</v>
      </c>
      <c r="L34" s="60">
        <v>10698</v>
      </c>
      <c r="M34" s="60">
        <v>12822</v>
      </c>
      <c r="N34" s="60">
        <v>15593</v>
      </c>
      <c r="O34" s="60">
        <v>14974</v>
      </c>
      <c r="P34" s="60">
        <v>15340</v>
      </c>
      <c r="Q34" s="60">
        <v>14672</v>
      </c>
      <c r="R34" s="60">
        <v>13977</v>
      </c>
      <c r="S34" s="60">
        <v>14377</v>
      </c>
      <c r="T34" s="60">
        <v>17940</v>
      </c>
      <c r="U34" s="60">
        <v>23795</v>
      </c>
      <c r="V34" s="60">
        <v>17212</v>
      </c>
      <c r="W34" s="60">
        <v>16016</v>
      </c>
      <c r="X34" s="60">
        <v>12836</v>
      </c>
      <c r="Y34" s="60">
        <v>8889</v>
      </c>
      <c r="Z34" s="82">
        <v>5844</v>
      </c>
      <c r="AA34" s="62">
        <f t="shared" si="0"/>
        <v>243509</v>
      </c>
      <c r="AB34" s="31">
        <v>5</v>
      </c>
      <c r="AC34" s="93"/>
      <c r="AD34" s="74"/>
    </row>
    <row r="35" spans="1:30" x14ac:dyDescent="0.25">
      <c r="A35" s="97"/>
      <c r="B35" s="32" t="s">
        <v>12</v>
      </c>
      <c r="C35" s="63">
        <v>3485</v>
      </c>
      <c r="D35" s="63">
        <v>2686</v>
      </c>
      <c r="E35" s="63">
        <v>1482</v>
      </c>
      <c r="F35" s="63">
        <v>909</v>
      </c>
      <c r="G35" s="63">
        <v>623</v>
      </c>
      <c r="H35" s="63">
        <v>0</v>
      </c>
      <c r="I35" s="63">
        <v>1786</v>
      </c>
      <c r="J35" s="63">
        <v>4511</v>
      </c>
      <c r="K35" s="63">
        <v>6084</v>
      </c>
      <c r="L35" s="63">
        <v>8052</v>
      </c>
      <c r="M35" s="63">
        <v>10494</v>
      </c>
      <c r="N35" s="63">
        <v>11787</v>
      </c>
      <c r="O35" s="63">
        <v>12398</v>
      </c>
      <c r="P35" s="63">
        <v>12234</v>
      </c>
      <c r="Q35" s="63">
        <v>11358</v>
      </c>
      <c r="R35" s="63">
        <v>11197</v>
      </c>
      <c r="S35" s="63">
        <v>10403</v>
      </c>
      <c r="T35" s="63">
        <v>15578</v>
      </c>
      <c r="U35" s="63">
        <v>23489</v>
      </c>
      <c r="V35" s="63">
        <v>16359</v>
      </c>
      <c r="W35" s="63">
        <v>14554</v>
      </c>
      <c r="X35" s="63">
        <v>12091</v>
      </c>
      <c r="Y35" s="63">
        <v>7209</v>
      </c>
      <c r="Z35" s="64">
        <v>3828</v>
      </c>
      <c r="AA35" s="65">
        <f t="shared" si="0"/>
        <v>202597</v>
      </c>
      <c r="AB35" s="33">
        <v>6</v>
      </c>
      <c r="AC35" s="94"/>
      <c r="AD35" s="77"/>
    </row>
    <row r="36" spans="1:30" ht="15.75" thickBot="1" x14ac:dyDescent="0.3">
      <c r="A36" s="95">
        <v>44501</v>
      </c>
      <c r="B36" s="28" t="s">
        <v>14</v>
      </c>
      <c r="C36" s="57">
        <v>538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1641</v>
      </c>
      <c r="J36" s="57">
        <v>3336</v>
      </c>
      <c r="K36" s="57">
        <v>5000</v>
      </c>
      <c r="L36" s="57">
        <v>5941</v>
      </c>
      <c r="M36" s="57">
        <v>7496</v>
      </c>
      <c r="N36" s="57">
        <v>9088</v>
      </c>
      <c r="O36" s="57">
        <v>8074</v>
      </c>
      <c r="P36" s="57">
        <v>8452</v>
      </c>
      <c r="Q36" s="57">
        <v>9138</v>
      </c>
      <c r="R36" s="57">
        <v>9779</v>
      </c>
      <c r="S36" s="57">
        <v>9075</v>
      </c>
      <c r="T36" s="57">
        <v>8954</v>
      </c>
      <c r="U36" s="57">
        <v>11937</v>
      </c>
      <c r="V36" s="57">
        <v>12488</v>
      </c>
      <c r="W36" s="57">
        <v>11587</v>
      </c>
      <c r="X36" s="57">
        <v>9161</v>
      </c>
      <c r="Y36" s="57">
        <v>6031</v>
      </c>
      <c r="Z36" s="58">
        <v>2918</v>
      </c>
      <c r="AA36" s="59">
        <f>SUM(C36:Z36)</f>
        <v>140634</v>
      </c>
      <c r="AB36" s="29">
        <v>20</v>
      </c>
      <c r="AC36" s="92">
        <f>+AA36*AB36+AA37*AB37+AA38*AB38</f>
        <v>4837916</v>
      </c>
    </row>
    <row r="37" spans="1:30" ht="15.75" thickBot="1" x14ac:dyDescent="0.3">
      <c r="A37" s="96"/>
      <c r="B37" s="30" t="s">
        <v>13</v>
      </c>
      <c r="C37" s="60">
        <v>2065</v>
      </c>
      <c r="D37" s="60">
        <v>1048</v>
      </c>
      <c r="E37" s="60">
        <v>0</v>
      </c>
      <c r="F37" s="60">
        <v>0</v>
      </c>
      <c r="G37" s="60">
        <v>0</v>
      </c>
      <c r="H37" s="60">
        <v>0</v>
      </c>
      <c r="I37" s="60">
        <v>1931</v>
      </c>
      <c r="J37" s="60">
        <v>5648</v>
      </c>
      <c r="K37" s="60">
        <v>8857</v>
      </c>
      <c r="L37" s="60">
        <v>9363</v>
      </c>
      <c r="M37" s="60">
        <v>11214</v>
      </c>
      <c r="N37" s="60">
        <v>12312</v>
      </c>
      <c r="O37" s="60">
        <v>12256</v>
      </c>
      <c r="P37" s="60">
        <v>11741</v>
      </c>
      <c r="Q37" s="60">
        <v>11467</v>
      </c>
      <c r="R37" s="60">
        <v>10968</v>
      </c>
      <c r="S37" s="60">
        <v>10941</v>
      </c>
      <c r="T37" s="60">
        <v>17695</v>
      </c>
      <c r="U37" s="60">
        <v>25071</v>
      </c>
      <c r="V37" s="60">
        <v>16821</v>
      </c>
      <c r="W37" s="60">
        <v>14415</v>
      </c>
      <c r="X37" s="60">
        <v>11506</v>
      </c>
      <c r="Y37" s="60">
        <v>8113</v>
      </c>
      <c r="Z37" s="61">
        <v>5646</v>
      </c>
      <c r="AA37" s="62">
        <f t="shared" si="0"/>
        <v>209078</v>
      </c>
      <c r="AB37" s="31">
        <v>4</v>
      </c>
      <c r="AC37" s="93"/>
      <c r="AD37" s="74"/>
    </row>
    <row r="38" spans="1:30" x14ac:dyDescent="0.25">
      <c r="A38" s="97"/>
      <c r="B38" s="32" t="s">
        <v>12</v>
      </c>
      <c r="C38" s="63">
        <v>2637</v>
      </c>
      <c r="D38" s="63">
        <v>650</v>
      </c>
      <c r="E38" s="63">
        <v>364</v>
      </c>
      <c r="F38" s="63">
        <v>306</v>
      </c>
      <c r="G38" s="63">
        <v>125</v>
      </c>
      <c r="H38" s="63">
        <v>0</v>
      </c>
      <c r="I38" s="63">
        <v>2087</v>
      </c>
      <c r="J38" s="63">
        <v>5084</v>
      </c>
      <c r="K38" s="63">
        <v>7197</v>
      </c>
      <c r="L38" s="63">
        <v>8776</v>
      </c>
      <c r="M38" s="63">
        <v>10702</v>
      </c>
      <c r="N38" s="63">
        <v>12502</v>
      </c>
      <c r="O38" s="63">
        <v>13198</v>
      </c>
      <c r="P38" s="63">
        <v>12658</v>
      </c>
      <c r="Q38" s="63">
        <v>11261</v>
      </c>
      <c r="R38" s="63">
        <v>10815</v>
      </c>
      <c r="S38" s="63">
        <v>10441</v>
      </c>
      <c r="T38" s="63">
        <v>17682</v>
      </c>
      <c r="U38" s="63">
        <v>24022</v>
      </c>
      <c r="V38" s="63">
        <v>15908</v>
      </c>
      <c r="W38" s="79">
        <v>13086</v>
      </c>
      <c r="X38" s="63">
        <v>9687</v>
      </c>
      <c r="Y38" s="63">
        <v>6158</v>
      </c>
      <c r="Z38" s="64">
        <v>2808</v>
      </c>
      <c r="AA38" s="65">
        <f t="shared" si="0"/>
        <v>198154</v>
      </c>
      <c r="AB38" s="33">
        <v>6</v>
      </c>
      <c r="AC38" s="94"/>
      <c r="AD38" s="78"/>
    </row>
    <row r="39" spans="1:30" ht="15.75" thickBot="1" x14ac:dyDescent="0.3">
      <c r="A39" s="95">
        <v>44531</v>
      </c>
      <c r="B39" s="28" t="s">
        <v>14</v>
      </c>
      <c r="C39" s="57">
        <v>12715</v>
      </c>
      <c r="D39" s="57">
        <v>10949</v>
      </c>
      <c r="E39" s="57">
        <v>9562</v>
      </c>
      <c r="F39" s="57">
        <v>8602</v>
      </c>
      <c r="G39" s="57">
        <v>8352</v>
      </c>
      <c r="H39" s="57">
        <v>9554</v>
      </c>
      <c r="I39" s="57">
        <v>11762</v>
      </c>
      <c r="J39" s="57">
        <v>16342</v>
      </c>
      <c r="K39" s="57">
        <v>20259</v>
      </c>
      <c r="L39" s="57">
        <v>22497</v>
      </c>
      <c r="M39" s="57">
        <v>25330</v>
      </c>
      <c r="N39" s="57">
        <v>27569</v>
      </c>
      <c r="O39" s="57">
        <v>26977</v>
      </c>
      <c r="P39" s="57">
        <v>26804</v>
      </c>
      <c r="Q39" s="57">
        <v>27669</v>
      </c>
      <c r="R39" s="57">
        <v>27916</v>
      </c>
      <c r="S39" s="57">
        <v>26457</v>
      </c>
      <c r="T39" s="57">
        <v>25470</v>
      </c>
      <c r="U39" s="57">
        <v>31507</v>
      </c>
      <c r="V39" s="57">
        <v>32107</v>
      </c>
      <c r="W39" s="57">
        <v>30428</v>
      </c>
      <c r="X39" s="57">
        <v>27735</v>
      </c>
      <c r="Y39" s="57">
        <v>22940</v>
      </c>
      <c r="Z39" s="58">
        <v>17473</v>
      </c>
      <c r="AA39" s="59">
        <f>SUM(C39:Z39)</f>
        <v>506976</v>
      </c>
      <c r="AB39" s="29">
        <v>22</v>
      </c>
      <c r="AC39" s="92">
        <f>+AA39*AB39+AA40*AB40+AA41*AB41</f>
        <v>16147920</v>
      </c>
    </row>
    <row r="40" spans="1:30" ht="15.75" thickBot="1" x14ac:dyDescent="0.3">
      <c r="A40" s="96"/>
      <c r="B40" s="30" t="s">
        <v>13</v>
      </c>
      <c r="C40" s="60">
        <v>17513</v>
      </c>
      <c r="D40" s="60">
        <v>14425</v>
      </c>
      <c r="E40" s="60">
        <v>12464</v>
      </c>
      <c r="F40" s="60">
        <v>11107</v>
      </c>
      <c r="G40" s="60">
        <v>10709</v>
      </c>
      <c r="H40" s="60">
        <v>11511</v>
      </c>
      <c r="I40" s="60">
        <v>12707</v>
      </c>
      <c r="J40" s="60">
        <v>16843</v>
      </c>
      <c r="K40" s="60">
        <v>21602</v>
      </c>
      <c r="L40" s="60">
        <v>24191</v>
      </c>
      <c r="M40" s="60">
        <v>26266</v>
      </c>
      <c r="N40" s="60">
        <v>27799</v>
      </c>
      <c r="O40" s="60">
        <v>28077</v>
      </c>
      <c r="P40" s="60">
        <v>28301</v>
      </c>
      <c r="Q40" s="60">
        <v>28165</v>
      </c>
      <c r="R40" s="60">
        <v>27810</v>
      </c>
      <c r="S40" s="60">
        <v>27018</v>
      </c>
      <c r="T40" s="60">
        <v>29472</v>
      </c>
      <c r="U40" s="60">
        <v>42180</v>
      </c>
      <c r="V40" s="60">
        <v>40869</v>
      </c>
      <c r="W40" s="60">
        <v>39561</v>
      </c>
      <c r="X40" s="60">
        <v>36890</v>
      </c>
      <c r="Y40" s="60">
        <v>31618</v>
      </c>
      <c r="Z40" s="61">
        <v>24794</v>
      </c>
      <c r="AA40" s="62">
        <f t="shared" si="0"/>
        <v>591892</v>
      </c>
      <c r="AB40" s="31">
        <v>3</v>
      </c>
      <c r="AC40" s="93"/>
      <c r="AD40" s="74"/>
    </row>
    <row r="41" spans="1:30" x14ac:dyDescent="0.25">
      <c r="A41" s="97"/>
      <c r="B41" s="32" t="s">
        <v>12</v>
      </c>
      <c r="C41" s="63">
        <v>19850</v>
      </c>
      <c r="D41" s="63">
        <v>17230</v>
      </c>
      <c r="E41" s="63">
        <v>14385</v>
      </c>
      <c r="F41" s="63">
        <v>12441</v>
      </c>
      <c r="G41" s="63">
        <v>11450</v>
      </c>
      <c r="H41" s="63">
        <v>11183</v>
      </c>
      <c r="I41" s="63">
        <v>10917</v>
      </c>
      <c r="J41" s="63">
        <v>13374</v>
      </c>
      <c r="K41" s="63">
        <v>16410</v>
      </c>
      <c r="L41" s="63">
        <v>19607</v>
      </c>
      <c r="M41" s="63">
        <v>22123</v>
      </c>
      <c r="N41" s="63">
        <v>24117</v>
      </c>
      <c r="O41" s="63">
        <v>25256</v>
      </c>
      <c r="P41" s="63">
        <v>25629</v>
      </c>
      <c r="Q41" s="63">
        <v>25140</v>
      </c>
      <c r="R41" s="63">
        <v>24931</v>
      </c>
      <c r="S41" s="63">
        <v>23983</v>
      </c>
      <c r="T41" s="63">
        <v>26409</v>
      </c>
      <c r="U41" s="63">
        <v>39044</v>
      </c>
      <c r="V41" s="63">
        <v>37177</v>
      </c>
      <c r="W41" s="63">
        <v>35756</v>
      </c>
      <c r="X41" s="63">
        <v>32719</v>
      </c>
      <c r="Y41" s="63">
        <v>26699</v>
      </c>
      <c r="Z41" s="64">
        <v>20632</v>
      </c>
      <c r="AA41" s="65">
        <f t="shared" si="0"/>
        <v>536462</v>
      </c>
      <c r="AB41" s="33">
        <v>6</v>
      </c>
      <c r="AC41" s="94"/>
      <c r="AD41" s="77"/>
    </row>
    <row r="42" spans="1:30" x14ac:dyDescent="0.25">
      <c r="A42" s="109" t="s">
        <v>11</v>
      </c>
      <c r="B42" s="110"/>
      <c r="C42" s="54">
        <f>SUM(C6:C41)</f>
        <v>398919</v>
      </c>
      <c r="D42" s="54">
        <f t="shared" ref="D42:AA42" si="1">SUM(D6:D41)</f>
        <v>335669</v>
      </c>
      <c r="E42" s="54">
        <f t="shared" si="1"/>
        <v>294490</v>
      </c>
      <c r="F42" s="54">
        <f t="shared" si="1"/>
        <v>263375</v>
      </c>
      <c r="G42" s="54">
        <f t="shared" si="1"/>
        <v>256836</v>
      </c>
      <c r="H42" s="54">
        <f t="shared" si="1"/>
        <v>281275</v>
      </c>
      <c r="I42" s="54">
        <f t="shared" si="1"/>
        <v>335289</v>
      </c>
      <c r="J42" s="54">
        <f t="shared" si="1"/>
        <v>443184</v>
      </c>
      <c r="K42" s="54">
        <f t="shared" si="1"/>
        <v>547188</v>
      </c>
      <c r="L42" s="54">
        <f t="shared" si="1"/>
        <v>622282</v>
      </c>
      <c r="M42" s="54">
        <f t="shared" si="1"/>
        <v>702632</v>
      </c>
      <c r="N42" s="54">
        <f t="shared" si="1"/>
        <v>765040</v>
      </c>
      <c r="O42" s="54">
        <f t="shared" si="1"/>
        <v>768701</v>
      </c>
      <c r="P42" s="54">
        <f t="shared" si="1"/>
        <v>765326</v>
      </c>
      <c r="Q42" s="54">
        <f t="shared" si="1"/>
        <v>758544</v>
      </c>
      <c r="R42" s="54">
        <f t="shared" si="1"/>
        <v>750326</v>
      </c>
      <c r="S42" s="54">
        <f t="shared" si="1"/>
        <v>728595</v>
      </c>
      <c r="T42" s="54">
        <f t="shared" si="1"/>
        <v>729242</v>
      </c>
      <c r="U42" s="54">
        <f t="shared" si="1"/>
        <v>899237</v>
      </c>
      <c r="V42" s="54">
        <f t="shared" si="1"/>
        <v>985214</v>
      </c>
      <c r="W42" s="54">
        <f t="shared" si="1"/>
        <v>928648</v>
      </c>
      <c r="X42" s="54">
        <f t="shared" si="1"/>
        <v>818747</v>
      </c>
      <c r="Y42" s="54">
        <f t="shared" si="1"/>
        <v>647198</v>
      </c>
      <c r="Z42" s="54">
        <f t="shared" si="1"/>
        <v>487096.65</v>
      </c>
      <c r="AA42" s="54">
        <f t="shared" si="1"/>
        <v>14513053.65</v>
      </c>
      <c r="AB42" s="54">
        <v>365</v>
      </c>
      <c r="AC42" s="73">
        <f>SUM(AC6:AC41)</f>
        <v>144182020.19999999</v>
      </c>
    </row>
    <row r="43" spans="1:30" x14ac:dyDescent="0.25">
      <c r="AB43" s="6"/>
      <c r="AC43" s="6"/>
    </row>
    <row r="44" spans="1:30" x14ac:dyDescent="0.25">
      <c r="AB44" s="8"/>
      <c r="AC44" s="8"/>
    </row>
    <row r="45" spans="1:30" x14ac:dyDescent="0.25"/>
    <row r="46" spans="1:30" x14ac:dyDescent="0.25"/>
  </sheetData>
  <mergeCells count="53">
    <mergeCell ref="A42:B42"/>
    <mergeCell ref="A33:A35"/>
    <mergeCell ref="AC33:AC35"/>
    <mergeCell ref="A36:A38"/>
    <mergeCell ref="AC36:AC38"/>
    <mergeCell ref="A39:A41"/>
    <mergeCell ref="AC39:AC41"/>
    <mergeCell ref="A24:A26"/>
    <mergeCell ref="AC24:AC26"/>
    <mergeCell ref="A27:A29"/>
    <mergeCell ref="AC27:AC29"/>
    <mergeCell ref="A30:A32"/>
    <mergeCell ref="AC30:AC32"/>
    <mergeCell ref="A18:A20"/>
    <mergeCell ref="AC18:AC20"/>
    <mergeCell ref="A21:A23"/>
    <mergeCell ref="AC21:AC23"/>
    <mergeCell ref="V4:V5"/>
    <mergeCell ref="W4:W5"/>
    <mergeCell ref="X4:X5"/>
    <mergeCell ref="Y4:Y5"/>
    <mergeCell ref="Z4:Z5"/>
    <mergeCell ref="AC4:AC5"/>
    <mergeCell ref="I4:I5"/>
    <mergeCell ref="J4:J5"/>
    <mergeCell ref="K4:K5"/>
    <mergeCell ref="L4:L5"/>
    <mergeCell ref="M4:M5"/>
    <mergeCell ref="P4:P5"/>
    <mergeCell ref="N4:N5"/>
    <mergeCell ref="O4:O5"/>
    <mergeCell ref="A1:AC2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Q4:Q5"/>
    <mergeCell ref="R4:R5"/>
    <mergeCell ref="S4:S5"/>
    <mergeCell ref="T4:T5"/>
    <mergeCell ref="A6:A8"/>
    <mergeCell ref="AC6:AC8"/>
    <mergeCell ref="A15:A17"/>
    <mergeCell ref="AC15:AC17"/>
    <mergeCell ref="A12:A14"/>
    <mergeCell ref="AC12:AC14"/>
    <mergeCell ref="A9:A11"/>
    <mergeCell ref="AC9:AC11"/>
  </mergeCells>
  <pageMargins left="0.7" right="0.7" top="0.75" bottom="0.75" header="0.3" footer="0.3"/>
  <pageSetup scale="3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437D-58C9-4DF2-BDF4-496B827A0DAB}">
  <dimension ref="A1:AD46"/>
  <sheetViews>
    <sheetView showGridLines="0" topLeftCell="N35" zoomScale="110" zoomScaleNormal="110" zoomScaleSheetLayoutView="110" workbookViewId="0">
      <selection activeCell="AB42" sqref="AB42"/>
    </sheetView>
  </sheetViews>
  <sheetFormatPr baseColWidth="10" defaultColWidth="0" defaultRowHeight="15" zeroHeight="1" x14ac:dyDescent="0.25"/>
  <cols>
    <col min="1" max="1" width="6.5703125" bestFit="1" customWidth="1"/>
    <col min="2" max="3" width="8.42578125" bestFit="1" customWidth="1"/>
    <col min="4" max="4" width="8.7109375" bestFit="1" customWidth="1"/>
    <col min="5" max="5" width="8.42578125" bestFit="1" customWidth="1"/>
    <col min="6" max="9" width="8.7109375" bestFit="1" customWidth="1"/>
    <col min="10" max="11" width="8.42578125" bestFit="1" customWidth="1"/>
    <col min="12" max="12" width="9.85546875" bestFit="1" customWidth="1"/>
    <col min="13" max="13" width="9.5703125" bestFit="1" customWidth="1"/>
    <col min="14" max="14" width="9.85546875" bestFit="1" customWidth="1"/>
    <col min="15" max="16" width="9.5703125" bestFit="1" customWidth="1"/>
    <col min="17" max="17" width="9.85546875" bestFit="1" customWidth="1"/>
    <col min="18" max="18" width="9.5703125" bestFit="1" customWidth="1"/>
    <col min="19" max="19" width="9.85546875" bestFit="1" customWidth="1"/>
    <col min="20" max="20" width="9.5703125" bestFit="1" customWidth="1"/>
    <col min="21" max="22" width="9.85546875" bestFit="1" customWidth="1"/>
    <col min="23" max="23" width="9.42578125" bestFit="1" customWidth="1"/>
    <col min="24" max="26" width="9.85546875" bestFit="1" customWidth="1"/>
    <col min="27" max="27" width="10.85546875" bestFit="1" customWidth="1"/>
    <col min="28" max="28" width="5.42578125" bestFit="1" customWidth="1"/>
    <col min="29" max="29" width="10.42578125" bestFit="1" customWidth="1"/>
    <col min="30" max="30" width="9.140625" customWidth="1"/>
    <col min="31" max="16384" width="9.140625" hidden="1"/>
  </cols>
  <sheetData>
    <row r="1" spans="1:30" x14ac:dyDescent="0.2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</row>
    <row r="2" spans="1:30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5"/>
    </row>
    <row r="3" spans="1: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</row>
    <row r="4" spans="1:30" x14ac:dyDescent="0.25">
      <c r="A4" s="106" t="s">
        <v>44</v>
      </c>
      <c r="B4" s="106" t="s">
        <v>43</v>
      </c>
      <c r="C4" s="98" t="s">
        <v>42</v>
      </c>
      <c r="D4" s="98" t="s">
        <v>41</v>
      </c>
      <c r="E4" s="98" t="s">
        <v>40</v>
      </c>
      <c r="F4" s="98" t="s">
        <v>39</v>
      </c>
      <c r="G4" s="98" t="s">
        <v>38</v>
      </c>
      <c r="H4" s="98" t="s">
        <v>37</v>
      </c>
      <c r="I4" s="98" t="s">
        <v>36</v>
      </c>
      <c r="J4" s="98" t="s">
        <v>35</v>
      </c>
      <c r="K4" s="98" t="s">
        <v>34</v>
      </c>
      <c r="L4" s="98" t="s">
        <v>33</v>
      </c>
      <c r="M4" s="98" t="s">
        <v>32</v>
      </c>
      <c r="N4" s="98" t="s">
        <v>31</v>
      </c>
      <c r="O4" s="98" t="s">
        <v>30</v>
      </c>
      <c r="P4" s="98" t="s">
        <v>29</v>
      </c>
      <c r="Q4" s="98" t="s">
        <v>28</v>
      </c>
      <c r="R4" s="98" t="s">
        <v>27</v>
      </c>
      <c r="S4" s="98" t="s">
        <v>26</v>
      </c>
      <c r="T4" s="98" t="s">
        <v>25</v>
      </c>
      <c r="U4" s="98" t="s">
        <v>24</v>
      </c>
      <c r="V4" s="98" t="s">
        <v>23</v>
      </c>
      <c r="W4" s="98" t="s">
        <v>22</v>
      </c>
      <c r="X4" s="98" t="s">
        <v>21</v>
      </c>
      <c r="Y4" s="98" t="s">
        <v>20</v>
      </c>
      <c r="Z4" s="98" t="s">
        <v>19</v>
      </c>
      <c r="AA4" s="24" t="s">
        <v>18</v>
      </c>
      <c r="AB4" s="25" t="s">
        <v>17</v>
      </c>
      <c r="AC4" s="107" t="s">
        <v>16</v>
      </c>
    </row>
    <row r="5" spans="1:30" x14ac:dyDescent="0.25">
      <c r="A5" s="106"/>
      <c r="B5" s="106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26"/>
      <c r="AB5" s="27" t="s">
        <v>15</v>
      </c>
      <c r="AC5" s="108"/>
    </row>
    <row r="6" spans="1:30" ht="15.75" thickBot="1" x14ac:dyDescent="0.3">
      <c r="A6" s="91">
        <v>44562</v>
      </c>
      <c r="B6" s="28" t="s">
        <v>14</v>
      </c>
      <c r="C6" s="57">
        <v>23344</v>
      </c>
      <c r="D6" s="57">
        <v>21030</v>
      </c>
      <c r="E6" s="57">
        <v>19635</v>
      </c>
      <c r="F6" s="57">
        <v>18856</v>
      </c>
      <c r="G6" s="57">
        <v>19322</v>
      </c>
      <c r="H6" s="57">
        <v>22918</v>
      </c>
      <c r="I6" s="57">
        <v>26142</v>
      </c>
      <c r="J6" s="57">
        <v>24397</v>
      </c>
      <c r="K6" s="57">
        <v>28553</v>
      </c>
      <c r="L6" s="57">
        <v>32014</v>
      </c>
      <c r="M6" s="57">
        <v>35541</v>
      </c>
      <c r="N6" s="57">
        <v>38209</v>
      </c>
      <c r="O6" s="57">
        <v>36357</v>
      </c>
      <c r="P6" s="57">
        <v>36038</v>
      </c>
      <c r="Q6" s="57">
        <v>37739</v>
      </c>
      <c r="R6" s="57">
        <v>38062</v>
      </c>
      <c r="S6" s="57">
        <v>37793</v>
      </c>
      <c r="T6" s="57">
        <v>48572</v>
      </c>
      <c r="U6" s="57">
        <v>56222</v>
      </c>
      <c r="V6" s="57">
        <v>60862</v>
      </c>
      <c r="W6" s="57">
        <v>57523</v>
      </c>
      <c r="X6" s="57">
        <v>51667</v>
      </c>
      <c r="Y6" s="57">
        <v>42886</v>
      </c>
      <c r="Z6" s="58">
        <v>34790</v>
      </c>
      <c r="AA6" s="59">
        <f>SUM(C6:Z6)</f>
        <v>848472</v>
      </c>
      <c r="AB6" s="29">
        <v>20</v>
      </c>
      <c r="AC6" s="92">
        <f>+AA6*AB6+AA7*AB7+AA8*AB8</f>
        <v>25729856</v>
      </c>
    </row>
    <row r="7" spans="1:30" ht="15.75" thickBot="1" x14ac:dyDescent="0.3">
      <c r="A7" s="91"/>
      <c r="B7" s="30" t="s">
        <v>13</v>
      </c>
      <c r="C7" s="60">
        <v>27846</v>
      </c>
      <c r="D7" s="60">
        <v>24215</v>
      </c>
      <c r="E7" s="60">
        <v>22391</v>
      </c>
      <c r="F7" s="60">
        <v>21213</v>
      </c>
      <c r="G7" s="60">
        <v>20950</v>
      </c>
      <c r="H7" s="60">
        <v>22035</v>
      </c>
      <c r="I7" s="60">
        <v>23134</v>
      </c>
      <c r="J7" s="60">
        <v>21432</v>
      </c>
      <c r="K7" s="60">
        <v>27806</v>
      </c>
      <c r="L7" s="60">
        <v>32256</v>
      </c>
      <c r="M7" s="60">
        <v>35007</v>
      </c>
      <c r="N7" s="60">
        <v>37819</v>
      </c>
      <c r="O7" s="60">
        <v>38022</v>
      </c>
      <c r="P7" s="60">
        <v>36797</v>
      </c>
      <c r="Q7" s="60">
        <v>35586</v>
      </c>
      <c r="R7" s="60">
        <v>35486</v>
      </c>
      <c r="S7" s="60">
        <v>34381</v>
      </c>
      <c r="T7" s="60">
        <v>44564</v>
      </c>
      <c r="U7" s="60">
        <v>55179</v>
      </c>
      <c r="V7" s="60">
        <v>62333</v>
      </c>
      <c r="W7" s="60">
        <v>59246</v>
      </c>
      <c r="X7" s="60">
        <v>55044</v>
      </c>
      <c r="Y7" s="60">
        <v>47592</v>
      </c>
      <c r="Z7" s="61">
        <v>40372</v>
      </c>
      <c r="AA7" s="62">
        <f t="shared" ref="AA7:AA41" si="0">SUM(C7:Z7)</f>
        <v>860706</v>
      </c>
      <c r="AB7" s="31">
        <v>4</v>
      </c>
      <c r="AC7" s="93"/>
      <c r="AD7" s="74"/>
    </row>
    <row r="8" spans="1:30" x14ac:dyDescent="0.25">
      <c r="A8" s="91"/>
      <c r="B8" s="32" t="s">
        <v>12</v>
      </c>
      <c r="C8" s="63">
        <v>35471</v>
      </c>
      <c r="D8" s="63">
        <v>32004</v>
      </c>
      <c r="E8" s="63">
        <v>28124</v>
      </c>
      <c r="F8" s="63">
        <v>25698</v>
      </c>
      <c r="G8" s="63">
        <v>23966</v>
      </c>
      <c r="H8" s="63">
        <v>23342</v>
      </c>
      <c r="I8" s="63">
        <v>21818</v>
      </c>
      <c r="J8" s="63">
        <v>16491</v>
      </c>
      <c r="K8" s="63">
        <v>19895</v>
      </c>
      <c r="L8" s="63">
        <v>23087</v>
      </c>
      <c r="M8" s="63">
        <v>25439</v>
      </c>
      <c r="N8" s="63">
        <v>27902</v>
      </c>
      <c r="O8" s="63">
        <v>29838</v>
      </c>
      <c r="P8" s="63">
        <v>28852</v>
      </c>
      <c r="Q8" s="63">
        <v>26995</v>
      </c>
      <c r="R8" s="63">
        <v>25791</v>
      </c>
      <c r="S8" s="63">
        <v>25804</v>
      </c>
      <c r="T8" s="63">
        <v>36970</v>
      </c>
      <c r="U8" s="63">
        <v>48784</v>
      </c>
      <c r="V8" s="63">
        <v>56124</v>
      </c>
      <c r="W8" s="63">
        <v>53549</v>
      </c>
      <c r="X8" s="63">
        <v>48436</v>
      </c>
      <c r="Y8" s="63">
        <v>40917</v>
      </c>
      <c r="Z8" s="64">
        <v>34359</v>
      </c>
      <c r="AA8" s="65">
        <f t="shared" si="0"/>
        <v>759656</v>
      </c>
      <c r="AB8" s="33">
        <v>7</v>
      </c>
      <c r="AC8" s="94"/>
      <c r="AD8" s="77"/>
    </row>
    <row r="9" spans="1:30" ht="15.75" thickBot="1" x14ac:dyDescent="0.3">
      <c r="A9" s="95">
        <v>44593</v>
      </c>
      <c r="B9" s="28" t="s">
        <v>14</v>
      </c>
      <c r="C9" s="57">
        <v>29032</v>
      </c>
      <c r="D9" s="57">
        <v>26644</v>
      </c>
      <c r="E9" s="57">
        <v>25401</v>
      </c>
      <c r="F9" s="57">
        <v>24501</v>
      </c>
      <c r="G9" s="57">
        <v>25461</v>
      </c>
      <c r="H9" s="57">
        <v>32030</v>
      </c>
      <c r="I9" s="57">
        <v>35575</v>
      </c>
      <c r="J9" s="57">
        <v>31867</v>
      </c>
      <c r="K9" s="57">
        <v>35175</v>
      </c>
      <c r="L9" s="57">
        <v>38423</v>
      </c>
      <c r="M9" s="57">
        <v>42351</v>
      </c>
      <c r="N9" s="57">
        <v>45325</v>
      </c>
      <c r="O9" s="57">
        <v>43062</v>
      </c>
      <c r="P9" s="57">
        <v>43558</v>
      </c>
      <c r="Q9" s="57">
        <v>45787</v>
      </c>
      <c r="R9" s="57">
        <v>46635</v>
      </c>
      <c r="S9" s="57">
        <v>45860</v>
      </c>
      <c r="T9" s="57">
        <v>56418</v>
      </c>
      <c r="U9" s="57">
        <v>64588</v>
      </c>
      <c r="V9" s="57">
        <v>71802</v>
      </c>
      <c r="W9" s="57">
        <v>67978</v>
      </c>
      <c r="X9" s="57">
        <v>60855</v>
      </c>
      <c r="Y9" s="57">
        <v>50131</v>
      </c>
      <c r="Z9" s="58">
        <v>40626</v>
      </c>
      <c r="AA9" s="59">
        <f t="shared" si="0"/>
        <v>1029085</v>
      </c>
      <c r="AB9" s="29">
        <v>20</v>
      </c>
      <c r="AC9" s="92">
        <f>+AA9*AB9+AA10*AB10+AA11*AB11</f>
        <v>27762512</v>
      </c>
    </row>
    <row r="10" spans="1:30" ht="15.75" thickBot="1" x14ac:dyDescent="0.3">
      <c r="A10" s="96"/>
      <c r="B10" s="30" t="s">
        <v>13</v>
      </c>
      <c r="C10" s="60">
        <v>29418</v>
      </c>
      <c r="D10" s="60">
        <v>27341</v>
      </c>
      <c r="E10" s="60">
        <v>25837</v>
      </c>
      <c r="F10" s="60">
        <v>24527</v>
      </c>
      <c r="G10" s="60">
        <v>24399</v>
      </c>
      <c r="H10" s="60">
        <v>27349</v>
      </c>
      <c r="I10" s="60">
        <v>29272</v>
      </c>
      <c r="J10" s="60">
        <v>26792</v>
      </c>
      <c r="K10" s="60">
        <v>32074</v>
      </c>
      <c r="L10" s="60">
        <v>35162</v>
      </c>
      <c r="M10" s="60">
        <v>38823</v>
      </c>
      <c r="N10" s="60">
        <v>40764</v>
      </c>
      <c r="O10" s="60">
        <v>40916</v>
      </c>
      <c r="P10" s="60">
        <v>39441</v>
      </c>
      <c r="Q10" s="60">
        <v>38030</v>
      </c>
      <c r="R10" s="60">
        <v>37906</v>
      </c>
      <c r="S10" s="60">
        <v>36635</v>
      </c>
      <c r="T10" s="60">
        <v>46199</v>
      </c>
      <c r="U10" s="60">
        <v>54966</v>
      </c>
      <c r="V10" s="60">
        <v>65330</v>
      </c>
      <c r="W10" s="60">
        <v>62072</v>
      </c>
      <c r="X10" s="60">
        <v>56606</v>
      </c>
      <c r="Y10" s="60">
        <v>49571</v>
      </c>
      <c r="Z10" s="61">
        <v>43301</v>
      </c>
      <c r="AA10" s="62">
        <f t="shared" si="0"/>
        <v>932731</v>
      </c>
      <c r="AB10" s="31">
        <v>4</v>
      </c>
      <c r="AC10" s="93"/>
      <c r="AD10" s="74"/>
    </row>
    <row r="11" spans="1:30" x14ac:dyDescent="0.25">
      <c r="A11" s="97"/>
      <c r="B11" s="32" t="s">
        <v>12</v>
      </c>
      <c r="C11" s="63">
        <v>32137</v>
      </c>
      <c r="D11" s="63">
        <v>28767</v>
      </c>
      <c r="E11" s="63">
        <v>26488</v>
      </c>
      <c r="F11" s="63">
        <v>24709</v>
      </c>
      <c r="G11" s="63">
        <v>24204</v>
      </c>
      <c r="H11" s="63">
        <v>24816</v>
      </c>
      <c r="I11" s="63">
        <v>25238</v>
      </c>
      <c r="J11" s="63">
        <v>21626</v>
      </c>
      <c r="K11" s="63">
        <v>25812</v>
      </c>
      <c r="L11" s="63">
        <v>28071</v>
      </c>
      <c r="M11" s="63">
        <v>30861</v>
      </c>
      <c r="N11" s="63">
        <v>39448</v>
      </c>
      <c r="O11" s="63">
        <v>37002</v>
      </c>
      <c r="P11" s="63">
        <v>36276</v>
      </c>
      <c r="Q11" s="63">
        <v>33720</v>
      </c>
      <c r="R11" s="63">
        <v>33351</v>
      </c>
      <c r="S11" s="63">
        <v>32985</v>
      </c>
      <c r="T11" s="63">
        <v>43234</v>
      </c>
      <c r="U11" s="63">
        <v>53408</v>
      </c>
      <c r="V11" s="63">
        <v>64570</v>
      </c>
      <c r="W11" s="63">
        <v>62237</v>
      </c>
      <c r="X11" s="63">
        <v>54689</v>
      </c>
      <c r="Y11" s="63">
        <v>43697</v>
      </c>
      <c r="Z11" s="64">
        <v>35126</v>
      </c>
      <c r="AA11" s="65">
        <f t="shared" si="0"/>
        <v>862472</v>
      </c>
      <c r="AB11" s="33">
        <v>4</v>
      </c>
      <c r="AC11" s="94"/>
      <c r="AD11" s="77"/>
    </row>
    <row r="12" spans="1:30" ht="15.75" thickBot="1" x14ac:dyDescent="0.3">
      <c r="A12" s="95">
        <v>44621</v>
      </c>
      <c r="B12" s="28" t="s">
        <v>14</v>
      </c>
      <c r="C12" s="57">
        <v>24323</v>
      </c>
      <c r="D12" s="57">
        <v>22215</v>
      </c>
      <c r="E12" s="57">
        <v>20625</v>
      </c>
      <c r="F12" s="57">
        <v>19851</v>
      </c>
      <c r="G12" s="57">
        <v>20728</v>
      </c>
      <c r="H12" s="57">
        <v>26753</v>
      </c>
      <c r="I12" s="57">
        <v>30326</v>
      </c>
      <c r="J12" s="57">
        <v>27288</v>
      </c>
      <c r="K12" s="57">
        <v>30022</v>
      </c>
      <c r="L12" s="57">
        <v>32839</v>
      </c>
      <c r="M12" s="57">
        <v>36380</v>
      </c>
      <c r="N12" s="57">
        <v>39052</v>
      </c>
      <c r="O12" s="57">
        <v>37438</v>
      </c>
      <c r="P12" s="57">
        <v>37839</v>
      </c>
      <c r="Q12" s="57">
        <v>39631</v>
      </c>
      <c r="R12" s="57">
        <v>40257</v>
      </c>
      <c r="S12" s="57">
        <v>40158</v>
      </c>
      <c r="T12" s="57">
        <v>51575</v>
      </c>
      <c r="U12" s="57">
        <v>59628</v>
      </c>
      <c r="V12" s="57">
        <v>64894</v>
      </c>
      <c r="W12" s="57">
        <v>60845</v>
      </c>
      <c r="X12" s="57">
        <v>54133</v>
      </c>
      <c r="Y12" s="57">
        <v>44646</v>
      </c>
      <c r="Z12" s="58">
        <v>36096</v>
      </c>
      <c r="AA12" s="59">
        <f t="shared" si="0"/>
        <v>897542</v>
      </c>
      <c r="AB12" s="29">
        <v>22</v>
      </c>
      <c r="AC12" s="92">
        <f>+AA12*AB12+AA13*AB13+AA14*AB14</f>
        <v>26668048</v>
      </c>
    </row>
    <row r="13" spans="1:30" ht="15.75" thickBot="1" x14ac:dyDescent="0.3">
      <c r="A13" s="96"/>
      <c r="B13" s="30" t="s">
        <v>13</v>
      </c>
      <c r="C13" s="60">
        <v>22630</v>
      </c>
      <c r="D13" s="60">
        <v>20843</v>
      </c>
      <c r="E13" s="60">
        <v>19729</v>
      </c>
      <c r="F13" s="60">
        <v>18390</v>
      </c>
      <c r="G13" s="60">
        <v>18746</v>
      </c>
      <c r="H13" s="60">
        <v>20278</v>
      </c>
      <c r="I13" s="60">
        <v>22547</v>
      </c>
      <c r="J13" s="60">
        <v>21021</v>
      </c>
      <c r="K13" s="60">
        <v>25445</v>
      </c>
      <c r="L13" s="60">
        <v>28800</v>
      </c>
      <c r="M13" s="60">
        <v>31542</v>
      </c>
      <c r="N13" s="60">
        <v>34046</v>
      </c>
      <c r="O13" s="60">
        <v>34896</v>
      </c>
      <c r="P13" s="60">
        <v>33869</v>
      </c>
      <c r="Q13" s="60">
        <v>32890</v>
      </c>
      <c r="R13" s="60">
        <v>31927</v>
      </c>
      <c r="S13" s="60">
        <v>31763</v>
      </c>
      <c r="T13" s="60">
        <v>43050</v>
      </c>
      <c r="U13" s="60">
        <v>51458</v>
      </c>
      <c r="V13" s="60">
        <v>58404</v>
      </c>
      <c r="W13" s="60">
        <v>53660</v>
      </c>
      <c r="X13" s="60">
        <v>48614</v>
      </c>
      <c r="Y13" s="60">
        <v>42265</v>
      </c>
      <c r="Z13" s="61">
        <v>34708</v>
      </c>
      <c r="AA13" s="62">
        <f t="shared" si="0"/>
        <v>781521</v>
      </c>
      <c r="AB13" s="31">
        <v>4</v>
      </c>
      <c r="AC13" s="93"/>
      <c r="AD13" s="74"/>
    </row>
    <row r="14" spans="1:30" x14ac:dyDescent="0.25">
      <c r="A14" s="97"/>
      <c r="B14" s="32" t="s">
        <v>12</v>
      </c>
      <c r="C14" s="63">
        <v>27427</v>
      </c>
      <c r="D14" s="63">
        <v>23939</v>
      </c>
      <c r="E14" s="63">
        <v>21300</v>
      </c>
      <c r="F14" s="63">
        <v>20699</v>
      </c>
      <c r="G14" s="63">
        <v>20769</v>
      </c>
      <c r="H14" s="63">
        <v>21779</v>
      </c>
      <c r="I14" s="63">
        <v>20706</v>
      </c>
      <c r="J14" s="63">
        <v>18108</v>
      </c>
      <c r="K14" s="63">
        <v>21781</v>
      </c>
      <c r="L14" s="63">
        <v>25539</v>
      </c>
      <c r="M14" s="63">
        <v>27571</v>
      </c>
      <c r="N14" s="63">
        <v>30092</v>
      </c>
      <c r="O14" s="63">
        <v>32999</v>
      </c>
      <c r="P14" s="63">
        <v>32647</v>
      </c>
      <c r="Q14" s="63">
        <v>30811</v>
      </c>
      <c r="R14" s="63">
        <v>29945</v>
      </c>
      <c r="S14" s="63">
        <v>29411</v>
      </c>
      <c r="T14" s="63">
        <v>40720</v>
      </c>
      <c r="U14" s="63">
        <v>50169</v>
      </c>
      <c r="V14" s="63">
        <v>57619</v>
      </c>
      <c r="W14" s="63">
        <v>53581</v>
      </c>
      <c r="X14" s="63">
        <v>47824</v>
      </c>
      <c r="Y14" s="63">
        <v>40464</v>
      </c>
      <c r="Z14" s="64">
        <v>33308</v>
      </c>
      <c r="AA14" s="65">
        <f t="shared" si="0"/>
        <v>759208</v>
      </c>
      <c r="AB14" s="33">
        <v>5</v>
      </c>
      <c r="AC14" s="94"/>
      <c r="AD14" s="69"/>
    </row>
    <row r="15" spans="1:30" ht="15.75" thickBot="1" x14ac:dyDescent="0.3">
      <c r="A15" s="95">
        <v>44652</v>
      </c>
      <c r="B15" s="28" t="s">
        <v>14</v>
      </c>
      <c r="C15" s="57">
        <v>25167</v>
      </c>
      <c r="D15" s="57">
        <v>22750</v>
      </c>
      <c r="E15" s="57">
        <v>21238</v>
      </c>
      <c r="F15" s="57">
        <v>20312</v>
      </c>
      <c r="G15" s="57">
        <v>21297</v>
      </c>
      <c r="H15" s="57">
        <v>25678</v>
      </c>
      <c r="I15" s="57">
        <v>28499</v>
      </c>
      <c r="J15" s="57">
        <v>26601</v>
      </c>
      <c r="K15" s="57">
        <v>29542</v>
      </c>
      <c r="L15" s="57">
        <v>32736</v>
      </c>
      <c r="M15" s="57">
        <v>36231</v>
      </c>
      <c r="N15" s="57">
        <v>38798</v>
      </c>
      <c r="O15" s="57">
        <v>37569</v>
      </c>
      <c r="P15" s="57">
        <v>37849</v>
      </c>
      <c r="Q15" s="57">
        <v>38960</v>
      </c>
      <c r="R15" s="57">
        <v>39426</v>
      </c>
      <c r="S15" s="57">
        <v>39405</v>
      </c>
      <c r="T15" s="57">
        <v>51283</v>
      </c>
      <c r="U15" s="57">
        <v>61360</v>
      </c>
      <c r="V15" s="57">
        <v>65450</v>
      </c>
      <c r="W15" s="57">
        <v>61469</v>
      </c>
      <c r="X15" s="57">
        <v>54559</v>
      </c>
      <c r="Y15" s="57">
        <v>44837</v>
      </c>
      <c r="Z15" s="58">
        <v>36321</v>
      </c>
      <c r="AA15" s="59">
        <f t="shared" si="0"/>
        <v>897337</v>
      </c>
      <c r="AB15" s="29">
        <v>19</v>
      </c>
      <c r="AC15" s="92">
        <f>+AA15*AB15+AA16*AB16+AA17*AB17</f>
        <v>26691273</v>
      </c>
    </row>
    <row r="16" spans="1:30" ht="15.75" thickBot="1" x14ac:dyDescent="0.3">
      <c r="A16" s="96"/>
      <c r="B16" s="30" t="s">
        <v>13</v>
      </c>
      <c r="C16" s="60">
        <v>27585</v>
      </c>
      <c r="D16" s="60">
        <v>24304</v>
      </c>
      <c r="E16" s="60">
        <v>23411</v>
      </c>
      <c r="F16" s="60">
        <v>22839</v>
      </c>
      <c r="G16" s="60">
        <v>22010</v>
      </c>
      <c r="H16" s="60">
        <v>23092</v>
      </c>
      <c r="I16" s="60">
        <v>25343</v>
      </c>
      <c r="J16" s="60">
        <v>25149</v>
      </c>
      <c r="K16" s="60">
        <v>29289</v>
      </c>
      <c r="L16" s="60">
        <v>33330</v>
      </c>
      <c r="M16" s="60">
        <v>36688</v>
      </c>
      <c r="N16" s="60">
        <v>38988</v>
      </c>
      <c r="O16" s="60">
        <v>40122</v>
      </c>
      <c r="P16" s="60">
        <v>39222</v>
      </c>
      <c r="Q16" s="60">
        <v>37890</v>
      </c>
      <c r="R16" s="60">
        <v>36939</v>
      </c>
      <c r="S16" s="60">
        <v>36219</v>
      </c>
      <c r="T16" s="60">
        <v>49604</v>
      </c>
      <c r="U16" s="60">
        <v>61479</v>
      </c>
      <c r="V16" s="60">
        <v>66161</v>
      </c>
      <c r="W16" s="60">
        <v>62097</v>
      </c>
      <c r="X16" s="60">
        <v>55799</v>
      </c>
      <c r="Y16" s="60">
        <v>47444</v>
      </c>
      <c r="Z16" s="61">
        <v>42428</v>
      </c>
      <c r="AA16" s="62">
        <f t="shared" si="0"/>
        <v>907432</v>
      </c>
      <c r="AB16" s="31">
        <v>5</v>
      </c>
      <c r="AC16" s="93"/>
      <c r="AD16" s="74"/>
    </row>
    <row r="17" spans="1:30" x14ac:dyDescent="0.25">
      <c r="A17" s="97"/>
      <c r="B17" s="32" t="s">
        <v>12</v>
      </c>
      <c r="C17" s="63">
        <v>30570</v>
      </c>
      <c r="D17" s="63">
        <v>26964</v>
      </c>
      <c r="E17" s="63">
        <v>24999</v>
      </c>
      <c r="F17" s="63">
        <v>23313</v>
      </c>
      <c r="G17" s="63">
        <v>22930</v>
      </c>
      <c r="H17" s="63">
        <v>22717</v>
      </c>
      <c r="I17" s="63">
        <v>23643</v>
      </c>
      <c r="J17" s="63">
        <v>20979</v>
      </c>
      <c r="K17" s="63">
        <v>24569</v>
      </c>
      <c r="L17" s="63">
        <v>28198</v>
      </c>
      <c r="M17" s="63">
        <v>31155</v>
      </c>
      <c r="N17" s="63">
        <v>33854</v>
      </c>
      <c r="O17" s="63">
        <v>36764</v>
      </c>
      <c r="P17" s="63">
        <v>36417</v>
      </c>
      <c r="Q17" s="63">
        <v>35115</v>
      </c>
      <c r="R17" s="63">
        <v>33509</v>
      </c>
      <c r="S17" s="63">
        <v>32630</v>
      </c>
      <c r="T17" s="63">
        <v>43881</v>
      </c>
      <c r="U17" s="63">
        <v>57209</v>
      </c>
      <c r="V17" s="63">
        <v>63624</v>
      </c>
      <c r="W17" s="63">
        <v>60604</v>
      </c>
      <c r="X17" s="63">
        <v>54112</v>
      </c>
      <c r="Y17" s="63">
        <v>44662</v>
      </c>
      <c r="Z17" s="64">
        <v>38367</v>
      </c>
      <c r="AA17" s="65">
        <f t="shared" si="0"/>
        <v>850785</v>
      </c>
      <c r="AB17" s="33">
        <v>6</v>
      </c>
      <c r="AC17" s="94"/>
      <c r="AD17" s="77"/>
    </row>
    <row r="18" spans="1:30" ht="15.75" thickBot="1" x14ac:dyDescent="0.3">
      <c r="A18" s="95">
        <v>44682</v>
      </c>
      <c r="B18" s="28" t="s">
        <v>14</v>
      </c>
      <c r="C18" s="57">
        <v>22185</v>
      </c>
      <c r="D18" s="57">
        <v>20017</v>
      </c>
      <c r="E18" s="57">
        <v>18983</v>
      </c>
      <c r="F18" s="57">
        <v>18114</v>
      </c>
      <c r="G18" s="57">
        <v>18724</v>
      </c>
      <c r="H18" s="57">
        <v>22827</v>
      </c>
      <c r="I18" s="57">
        <v>26096</v>
      </c>
      <c r="J18" s="57">
        <v>24006</v>
      </c>
      <c r="K18" s="57">
        <v>27247</v>
      </c>
      <c r="L18" s="57">
        <v>29991</v>
      </c>
      <c r="M18" s="57">
        <v>32977</v>
      </c>
      <c r="N18" s="57">
        <v>35703</v>
      </c>
      <c r="O18" s="57">
        <v>34365</v>
      </c>
      <c r="P18" s="57">
        <v>34324</v>
      </c>
      <c r="Q18" s="57">
        <v>35631</v>
      </c>
      <c r="R18" s="57">
        <v>35850</v>
      </c>
      <c r="S18" s="57">
        <v>35685</v>
      </c>
      <c r="T18" s="57">
        <v>47131</v>
      </c>
      <c r="U18" s="57">
        <v>55915</v>
      </c>
      <c r="V18" s="57">
        <v>59866</v>
      </c>
      <c r="W18" s="57">
        <v>56535</v>
      </c>
      <c r="X18" s="57">
        <v>49777</v>
      </c>
      <c r="Y18" s="57">
        <v>40950</v>
      </c>
      <c r="Z18" s="58">
        <v>32902</v>
      </c>
      <c r="AA18" s="59">
        <f t="shared" si="0"/>
        <v>815801</v>
      </c>
      <c r="AB18" s="29">
        <v>21</v>
      </c>
      <c r="AC18" s="92">
        <f>+AA18*AB18+AA19*AB19+AA20*AB20</f>
        <v>24188305</v>
      </c>
    </row>
    <row r="19" spans="1:30" ht="15.75" thickBot="1" x14ac:dyDescent="0.3">
      <c r="A19" s="96"/>
      <c r="B19" s="30" t="s">
        <v>13</v>
      </c>
      <c r="C19" s="60">
        <v>18900</v>
      </c>
      <c r="D19" s="60">
        <v>16894</v>
      </c>
      <c r="E19" s="60">
        <v>15746</v>
      </c>
      <c r="F19" s="60">
        <v>14660</v>
      </c>
      <c r="G19" s="60">
        <v>15266</v>
      </c>
      <c r="H19" s="60">
        <v>15126</v>
      </c>
      <c r="I19" s="60">
        <v>18063</v>
      </c>
      <c r="J19" s="60">
        <v>18574</v>
      </c>
      <c r="K19" s="60">
        <v>22410</v>
      </c>
      <c r="L19" s="60">
        <v>26164</v>
      </c>
      <c r="M19" s="60">
        <v>29561</v>
      </c>
      <c r="N19" s="60">
        <v>30441</v>
      </c>
      <c r="O19" s="60">
        <v>30664</v>
      </c>
      <c r="P19" s="60">
        <v>30039</v>
      </c>
      <c r="Q19" s="60">
        <v>28754</v>
      </c>
      <c r="R19" s="60">
        <v>28340</v>
      </c>
      <c r="S19" s="60">
        <v>27760</v>
      </c>
      <c r="T19" s="60">
        <v>41127</v>
      </c>
      <c r="U19" s="60">
        <v>49788</v>
      </c>
      <c r="V19" s="60">
        <v>53822</v>
      </c>
      <c r="W19" s="60">
        <v>51845</v>
      </c>
      <c r="X19" s="60">
        <v>47079</v>
      </c>
      <c r="Y19" s="60">
        <v>41499</v>
      </c>
      <c r="Z19" s="61">
        <v>33829</v>
      </c>
      <c r="AA19" s="62">
        <f t="shared" si="0"/>
        <v>706351</v>
      </c>
      <c r="AB19" s="31">
        <v>4</v>
      </c>
      <c r="AC19" s="93"/>
      <c r="AD19" s="74"/>
    </row>
    <row r="20" spans="1:30" x14ac:dyDescent="0.25">
      <c r="A20" s="97"/>
      <c r="B20" s="32" t="s">
        <v>12</v>
      </c>
      <c r="C20" s="63">
        <v>24653</v>
      </c>
      <c r="D20" s="63">
        <v>21399</v>
      </c>
      <c r="E20" s="63">
        <v>19448</v>
      </c>
      <c r="F20" s="63">
        <v>17737</v>
      </c>
      <c r="G20" s="63">
        <v>17301</v>
      </c>
      <c r="H20" s="63">
        <v>16909</v>
      </c>
      <c r="I20" s="63">
        <v>19541</v>
      </c>
      <c r="J20" s="63">
        <v>17740</v>
      </c>
      <c r="K20" s="63">
        <v>21514</v>
      </c>
      <c r="L20" s="63">
        <v>24738</v>
      </c>
      <c r="M20" s="63">
        <v>27321</v>
      </c>
      <c r="N20" s="63">
        <v>28547</v>
      </c>
      <c r="O20" s="63">
        <v>30490</v>
      </c>
      <c r="P20" s="63">
        <v>30059</v>
      </c>
      <c r="Q20" s="63">
        <v>27500</v>
      </c>
      <c r="R20" s="63">
        <v>26652</v>
      </c>
      <c r="S20" s="63">
        <v>26593</v>
      </c>
      <c r="T20" s="63">
        <v>38298</v>
      </c>
      <c r="U20" s="63">
        <v>50295</v>
      </c>
      <c r="V20" s="63">
        <v>55458</v>
      </c>
      <c r="W20" s="63">
        <v>52317</v>
      </c>
      <c r="X20" s="63">
        <v>45092</v>
      </c>
      <c r="Y20" s="63">
        <v>35670</v>
      </c>
      <c r="Z20" s="64">
        <v>29908</v>
      </c>
      <c r="AA20" s="65">
        <f t="shared" si="0"/>
        <v>705180</v>
      </c>
      <c r="AB20" s="33">
        <v>6</v>
      </c>
      <c r="AC20" s="94"/>
      <c r="AD20" s="77"/>
    </row>
    <row r="21" spans="1:30" ht="15.75" thickBot="1" x14ac:dyDescent="0.3">
      <c r="A21" s="95">
        <v>44713</v>
      </c>
      <c r="B21" s="28" t="s">
        <v>14</v>
      </c>
      <c r="C21" s="57">
        <v>23991</v>
      </c>
      <c r="D21" s="57">
        <v>21823</v>
      </c>
      <c r="E21" s="57">
        <v>20544</v>
      </c>
      <c r="F21" s="57">
        <v>19742</v>
      </c>
      <c r="G21" s="57">
        <v>20392</v>
      </c>
      <c r="H21" s="57">
        <v>23235</v>
      </c>
      <c r="I21" s="57">
        <v>27008</v>
      </c>
      <c r="J21" s="57">
        <v>26312</v>
      </c>
      <c r="K21" s="57">
        <v>30331</v>
      </c>
      <c r="L21" s="57">
        <v>33278</v>
      </c>
      <c r="M21" s="57">
        <v>36631</v>
      </c>
      <c r="N21" s="57">
        <v>39235</v>
      </c>
      <c r="O21" s="57">
        <v>37726</v>
      </c>
      <c r="P21" s="57">
        <v>37626</v>
      </c>
      <c r="Q21" s="57">
        <v>38884</v>
      </c>
      <c r="R21" s="57">
        <v>39135</v>
      </c>
      <c r="S21" s="57">
        <v>38852</v>
      </c>
      <c r="T21" s="57">
        <v>49532</v>
      </c>
      <c r="U21" s="57">
        <v>56462</v>
      </c>
      <c r="V21" s="57">
        <v>61589</v>
      </c>
      <c r="W21" s="57">
        <v>58320</v>
      </c>
      <c r="X21" s="57">
        <v>52264</v>
      </c>
      <c r="Y21" s="57">
        <v>43676</v>
      </c>
      <c r="Z21" s="58">
        <v>35330</v>
      </c>
      <c r="AA21" s="59">
        <f t="shared" si="0"/>
        <v>871918</v>
      </c>
      <c r="AB21" s="29">
        <v>20</v>
      </c>
      <c r="AC21" s="92">
        <f>+AA21*AB21+AA22*AB22+AA23*AB23</f>
        <v>24636022</v>
      </c>
    </row>
    <row r="22" spans="1:30" ht="15.75" thickBot="1" x14ac:dyDescent="0.3">
      <c r="A22" s="96"/>
      <c r="B22" s="30" t="s">
        <v>13</v>
      </c>
      <c r="C22" s="60">
        <v>22909</v>
      </c>
      <c r="D22" s="60">
        <v>21419</v>
      </c>
      <c r="E22" s="60">
        <v>20375</v>
      </c>
      <c r="F22" s="60">
        <v>19482</v>
      </c>
      <c r="G22" s="60">
        <v>19620</v>
      </c>
      <c r="H22" s="60">
        <v>19105</v>
      </c>
      <c r="I22" s="60">
        <v>22650</v>
      </c>
      <c r="J22" s="60">
        <v>22880</v>
      </c>
      <c r="K22" s="60">
        <v>27699</v>
      </c>
      <c r="L22" s="60">
        <v>30408</v>
      </c>
      <c r="M22" s="60">
        <v>32219</v>
      </c>
      <c r="N22" s="60">
        <v>33868</v>
      </c>
      <c r="O22" s="60">
        <v>34071</v>
      </c>
      <c r="P22" s="60">
        <v>32735</v>
      </c>
      <c r="Q22" s="60">
        <v>31790</v>
      </c>
      <c r="R22" s="60">
        <v>31833</v>
      </c>
      <c r="S22" s="60">
        <v>31510</v>
      </c>
      <c r="T22" s="60">
        <v>42321</v>
      </c>
      <c r="U22" s="60">
        <v>47674</v>
      </c>
      <c r="V22" s="60">
        <v>53583</v>
      </c>
      <c r="W22" s="60">
        <v>50391</v>
      </c>
      <c r="X22" s="60">
        <v>46756</v>
      </c>
      <c r="Y22" s="60">
        <v>40705</v>
      </c>
      <c r="Z22" s="61">
        <v>35041</v>
      </c>
      <c r="AA22" s="62">
        <f t="shared" si="0"/>
        <v>771044</v>
      </c>
      <c r="AB22" s="31">
        <v>4</v>
      </c>
      <c r="AC22" s="93"/>
      <c r="AD22" s="74"/>
    </row>
    <row r="23" spans="1:30" x14ac:dyDescent="0.25">
      <c r="A23" s="97"/>
      <c r="B23" s="32" t="s">
        <v>12</v>
      </c>
      <c r="C23" s="63">
        <v>24300</v>
      </c>
      <c r="D23" s="63">
        <v>21555</v>
      </c>
      <c r="E23" s="63">
        <v>20320</v>
      </c>
      <c r="F23" s="63">
        <v>18920</v>
      </c>
      <c r="G23" s="63">
        <v>19110</v>
      </c>
      <c r="H23" s="63">
        <v>17265</v>
      </c>
      <c r="I23" s="63">
        <v>19456</v>
      </c>
      <c r="J23" s="63">
        <v>17768</v>
      </c>
      <c r="K23" s="63">
        <v>20853</v>
      </c>
      <c r="L23" s="63">
        <v>23573</v>
      </c>
      <c r="M23" s="63">
        <v>26138</v>
      </c>
      <c r="N23" s="63">
        <v>28217</v>
      </c>
      <c r="O23" s="63">
        <v>29629</v>
      </c>
      <c r="P23" s="63">
        <v>28590</v>
      </c>
      <c r="Q23" s="63">
        <v>26845</v>
      </c>
      <c r="R23" s="63">
        <v>25782</v>
      </c>
      <c r="S23" s="63">
        <v>26052</v>
      </c>
      <c r="T23" s="63">
        <v>37546</v>
      </c>
      <c r="U23" s="63">
        <v>43364</v>
      </c>
      <c r="V23" s="63">
        <v>51324</v>
      </c>
      <c r="W23" s="63">
        <v>48274</v>
      </c>
      <c r="X23" s="63">
        <v>43168</v>
      </c>
      <c r="Y23" s="63">
        <v>36357</v>
      </c>
      <c r="Z23" s="64">
        <v>31175</v>
      </c>
      <c r="AA23" s="65">
        <f t="shared" si="0"/>
        <v>685581</v>
      </c>
      <c r="AB23" s="33">
        <v>6</v>
      </c>
      <c r="AC23" s="94"/>
      <c r="AD23" s="77"/>
    </row>
    <row r="24" spans="1:30" ht="15.75" thickBot="1" x14ac:dyDescent="0.3">
      <c r="A24" s="95">
        <v>44743</v>
      </c>
      <c r="B24" s="28" t="s">
        <v>14</v>
      </c>
      <c r="C24" s="57">
        <v>24605</v>
      </c>
      <c r="D24" s="57">
        <v>22315</v>
      </c>
      <c r="E24" s="57">
        <v>20958</v>
      </c>
      <c r="F24" s="57">
        <v>20133</v>
      </c>
      <c r="G24" s="57">
        <v>20666</v>
      </c>
      <c r="H24" s="57">
        <v>23977</v>
      </c>
      <c r="I24" s="57">
        <v>27550</v>
      </c>
      <c r="J24" s="57">
        <v>26529</v>
      </c>
      <c r="K24" s="57">
        <v>30597</v>
      </c>
      <c r="L24" s="57">
        <v>33736</v>
      </c>
      <c r="M24" s="57">
        <v>37407</v>
      </c>
      <c r="N24" s="57">
        <v>39967</v>
      </c>
      <c r="O24" s="57">
        <v>38138</v>
      </c>
      <c r="P24" s="57">
        <v>38208</v>
      </c>
      <c r="Q24" s="57">
        <v>40185</v>
      </c>
      <c r="R24" s="57">
        <v>39990</v>
      </c>
      <c r="S24" s="57">
        <v>39466</v>
      </c>
      <c r="T24" s="57">
        <v>49648</v>
      </c>
      <c r="U24" s="57">
        <v>55198</v>
      </c>
      <c r="V24" s="57">
        <v>61979</v>
      </c>
      <c r="W24" s="57">
        <v>59377</v>
      </c>
      <c r="X24" s="57">
        <v>53275</v>
      </c>
      <c r="Y24" s="57">
        <v>43983</v>
      </c>
      <c r="Z24" s="58">
        <v>35555</v>
      </c>
      <c r="AA24" s="59">
        <f t="shared" si="0"/>
        <v>883442</v>
      </c>
      <c r="AB24" s="29">
        <v>19</v>
      </c>
      <c r="AC24" s="92">
        <f>+AA24*AB24+AA25*AB25+AA26*AB26</f>
        <v>25184177</v>
      </c>
    </row>
    <row r="25" spans="1:30" ht="15.75" thickBot="1" x14ac:dyDescent="0.3">
      <c r="A25" s="96"/>
      <c r="B25" s="30" t="s">
        <v>13</v>
      </c>
      <c r="C25" s="60">
        <v>22046</v>
      </c>
      <c r="D25" s="60">
        <v>19828</v>
      </c>
      <c r="E25" s="60">
        <v>18681</v>
      </c>
      <c r="F25" s="60">
        <v>17230</v>
      </c>
      <c r="G25" s="60">
        <v>17318</v>
      </c>
      <c r="H25" s="60">
        <v>17573</v>
      </c>
      <c r="I25" s="60">
        <v>19291</v>
      </c>
      <c r="J25" s="60">
        <v>18915</v>
      </c>
      <c r="K25" s="60">
        <v>24103</v>
      </c>
      <c r="L25" s="60">
        <v>27989</v>
      </c>
      <c r="M25" s="60">
        <v>30198</v>
      </c>
      <c r="N25" s="60">
        <v>30933</v>
      </c>
      <c r="O25" s="60">
        <v>31064</v>
      </c>
      <c r="P25" s="60">
        <v>29642</v>
      </c>
      <c r="Q25" s="60">
        <v>28464</v>
      </c>
      <c r="R25" s="60">
        <v>28126</v>
      </c>
      <c r="S25" s="60">
        <v>27276</v>
      </c>
      <c r="T25" s="60">
        <v>37792</v>
      </c>
      <c r="U25" s="60">
        <v>39940</v>
      </c>
      <c r="V25" s="60">
        <v>49241</v>
      </c>
      <c r="W25" s="60">
        <v>48336</v>
      </c>
      <c r="X25" s="60">
        <v>44589</v>
      </c>
      <c r="Y25" s="60">
        <v>39177</v>
      </c>
      <c r="Z25" s="61">
        <v>33940</v>
      </c>
      <c r="AA25" s="62">
        <f t="shared" si="0"/>
        <v>701692</v>
      </c>
      <c r="AB25" s="31">
        <v>5</v>
      </c>
      <c r="AC25" s="93"/>
      <c r="AD25" s="74"/>
    </row>
    <row r="26" spans="1:30" x14ac:dyDescent="0.25">
      <c r="A26" s="97"/>
      <c r="B26" s="32" t="s">
        <v>12</v>
      </c>
      <c r="C26" s="63">
        <v>25301</v>
      </c>
      <c r="D26" s="63">
        <v>23006</v>
      </c>
      <c r="E26" s="63">
        <v>21841</v>
      </c>
      <c r="F26" s="63">
        <v>20552</v>
      </c>
      <c r="G26" s="63">
        <v>20221</v>
      </c>
      <c r="H26" s="63">
        <v>19890</v>
      </c>
      <c r="I26" s="63">
        <v>20153</v>
      </c>
      <c r="J26" s="63">
        <v>18908</v>
      </c>
      <c r="K26" s="63">
        <v>22790</v>
      </c>
      <c r="L26" s="63">
        <v>24663</v>
      </c>
      <c r="M26" s="63">
        <v>28633</v>
      </c>
      <c r="N26" s="63">
        <v>29422</v>
      </c>
      <c r="O26" s="63">
        <v>30780</v>
      </c>
      <c r="P26" s="63">
        <v>29073</v>
      </c>
      <c r="Q26" s="63">
        <v>27309</v>
      </c>
      <c r="R26" s="63">
        <v>26373</v>
      </c>
      <c r="S26" s="63">
        <v>25706</v>
      </c>
      <c r="T26" s="63">
        <v>35579</v>
      </c>
      <c r="U26" s="63">
        <v>39697</v>
      </c>
      <c r="V26" s="63">
        <v>50277</v>
      </c>
      <c r="W26" s="63">
        <v>48578</v>
      </c>
      <c r="X26" s="63">
        <v>43362</v>
      </c>
      <c r="Y26" s="63">
        <v>36093</v>
      </c>
      <c r="Z26" s="64">
        <v>30410</v>
      </c>
      <c r="AA26" s="65">
        <f t="shared" si="0"/>
        <v>698617</v>
      </c>
      <c r="AB26" s="33">
        <v>7</v>
      </c>
      <c r="AC26" s="94"/>
      <c r="AD26" s="77"/>
    </row>
    <row r="27" spans="1:30" ht="15.75" thickBot="1" x14ac:dyDescent="0.3">
      <c r="A27" s="95">
        <v>44774</v>
      </c>
      <c r="B27" s="28" t="s">
        <v>14</v>
      </c>
      <c r="C27" s="57">
        <v>23772</v>
      </c>
      <c r="D27" s="57">
        <v>21594</v>
      </c>
      <c r="E27" s="57">
        <v>20368</v>
      </c>
      <c r="F27" s="57">
        <v>19577</v>
      </c>
      <c r="G27" s="57">
        <v>20146</v>
      </c>
      <c r="H27" s="57">
        <v>23768</v>
      </c>
      <c r="I27" s="57">
        <v>27055</v>
      </c>
      <c r="J27" s="57">
        <v>25551</v>
      </c>
      <c r="K27" s="57">
        <v>29306</v>
      </c>
      <c r="L27" s="57">
        <v>32301</v>
      </c>
      <c r="M27" s="57">
        <v>35689</v>
      </c>
      <c r="N27" s="57">
        <v>38113</v>
      </c>
      <c r="O27" s="57">
        <v>36485</v>
      </c>
      <c r="P27" s="57">
        <v>36696</v>
      </c>
      <c r="Q27" s="57">
        <v>38339</v>
      </c>
      <c r="R27" s="57">
        <v>38717</v>
      </c>
      <c r="S27" s="57">
        <v>38274</v>
      </c>
      <c r="T27" s="57">
        <v>48385</v>
      </c>
      <c r="U27" s="57">
        <v>54999</v>
      </c>
      <c r="V27" s="57">
        <v>60140</v>
      </c>
      <c r="W27" s="57">
        <v>57749</v>
      </c>
      <c r="X27" s="57">
        <v>51936</v>
      </c>
      <c r="Y27" s="57">
        <v>42826</v>
      </c>
      <c r="Z27" s="58">
        <v>34694</v>
      </c>
      <c r="AA27" s="59">
        <f t="shared" si="0"/>
        <v>856480</v>
      </c>
      <c r="AB27" s="29">
        <v>22</v>
      </c>
      <c r="AC27" s="92">
        <f>+AA27*AB27+AA28*AB28+AA29*AB29</f>
        <v>25528255</v>
      </c>
    </row>
    <row r="28" spans="1:30" ht="15.75" thickBot="1" x14ac:dyDescent="0.3">
      <c r="A28" s="96"/>
      <c r="B28" s="30" t="s">
        <v>13</v>
      </c>
      <c r="C28" s="60">
        <v>27766</v>
      </c>
      <c r="D28" s="60">
        <v>25406</v>
      </c>
      <c r="E28" s="60">
        <v>23710</v>
      </c>
      <c r="F28" s="60">
        <v>22577</v>
      </c>
      <c r="G28" s="60">
        <v>22343</v>
      </c>
      <c r="H28" s="60">
        <v>22320</v>
      </c>
      <c r="I28" s="60">
        <v>24959</v>
      </c>
      <c r="J28" s="60">
        <v>24676</v>
      </c>
      <c r="K28" s="60">
        <v>29479</v>
      </c>
      <c r="L28" s="60">
        <v>32630</v>
      </c>
      <c r="M28" s="60">
        <v>34097</v>
      </c>
      <c r="N28" s="60">
        <v>36719</v>
      </c>
      <c r="O28" s="60">
        <v>37206</v>
      </c>
      <c r="P28" s="60">
        <v>36121</v>
      </c>
      <c r="Q28" s="60">
        <v>34439</v>
      </c>
      <c r="R28" s="60">
        <v>34104</v>
      </c>
      <c r="S28" s="60">
        <v>33499</v>
      </c>
      <c r="T28" s="60">
        <v>42536</v>
      </c>
      <c r="U28" s="60">
        <v>48062</v>
      </c>
      <c r="V28" s="60">
        <v>56094</v>
      </c>
      <c r="W28" s="60">
        <v>54706</v>
      </c>
      <c r="X28" s="60">
        <v>50250</v>
      </c>
      <c r="Y28" s="60">
        <v>44202</v>
      </c>
      <c r="Z28" s="61">
        <v>37569</v>
      </c>
      <c r="AA28" s="62">
        <f t="shared" si="0"/>
        <v>835470</v>
      </c>
      <c r="AB28" s="31">
        <v>4</v>
      </c>
      <c r="AC28" s="93"/>
      <c r="AD28" s="74"/>
    </row>
    <row r="29" spans="1:30" x14ac:dyDescent="0.25">
      <c r="A29" s="97"/>
      <c r="B29" s="32" t="s">
        <v>12</v>
      </c>
      <c r="C29" s="63">
        <v>24373</v>
      </c>
      <c r="D29" s="63">
        <v>21506</v>
      </c>
      <c r="E29" s="63">
        <v>20225</v>
      </c>
      <c r="F29" s="63">
        <v>19680</v>
      </c>
      <c r="G29" s="63">
        <v>19139</v>
      </c>
      <c r="H29" s="63">
        <v>18757</v>
      </c>
      <c r="I29" s="63">
        <v>19375</v>
      </c>
      <c r="J29" s="63">
        <v>16739</v>
      </c>
      <c r="K29" s="63">
        <v>20564</v>
      </c>
      <c r="L29" s="63">
        <v>24003</v>
      </c>
      <c r="M29" s="63">
        <v>26332</v>
      </c>
      <c r="N29" s="63">
        <v>28118</v>
      </c>
      <c r="O29" s="63">
        <v>29216</v>
      </c>
      <c r="P29" s="63">
        <v>27776</v>
      </c>
      <c r="Q29" s="63">
        <v>25855</v>
      </c>
      <c r="R29" s="63">
        <v>24862</v>
      </c>
      <c r="S29" s="63">
        <v>24153</v>
      </c>
      <c r="T29" s="63">
        <v>34608</v>
      </c>
      <c r="U29" s="63">
        <v>40974</v>
      </c>
      <c r="V29" s="63">
        <v>49049</v>
      </c>
      <c r="W29" s="63">
        <v>47179</v>
      </c>
      <c r="X29" s="63">
        <v>41994</v>
      </c>
      <c r="Y29" s="63">
        <v>35066</v>
      </c>
      <c r="Z29" s="64">
        <v>29220</v>
      </c>
      <c r="AA29" s="65">
        <f t="shared" si="0"/>
        <v>668763</v>
      </c>
      <c r="AB29" s="33">
        <v>5</v>
      </c>
      <c r="AC29" s="94"/>
      <c r="AD29" s="78"/>
    </row>
    <row r="30" spans="1:30" ht="15.75" thickBot="1" x14ac:dyDescent="0.3">
      <c r="A30" s="95">
        <v>44805</v>
      </c>
      <c r="B30" s="28" t="s">
        <v>14</v>
      </c>
      <c r="C30" s="57">
        <v>23227</v>
      </c>
      <c r="D30" s="57">
        <v>21155</v>
      </c>
      <c r="E30" s="57">
        <v>19950</v>
      </c>
      <c r="F30" s="57">
        <v>19061</v>
      </c>
      <c r="G30" s="57">
        <v>19891</v>
      </c>
      <c r="H30" s="57">
        <v>24237</v>
      </c>
      <c r="I30" s="57">
        <v>27173</v>
      </c>
      <c r="J30" s="57">
        <v>25056</v>
      </c>
      <c r="K30" s="57">
        <v>28341</v>
      </c>
      <c r="L30" s="57">
        <v>31863</v>
      </c>
      <c r="M30" s="57">
        <v>35238</v>
      </c>
      <c r="N30" s="57">
        <v>37566</v>
      </c>
      <c r="O30" s="57">
        <v>35501</v>
      </c>
      <c r="P30" s="57">
        <v>35948</v>
      </c>
      <c r="Q30" s="57">
        <v>37838</v>
      </c>
      <c r="R30" s="57">
        <v>38239</v>
      </c>
      <c r="S30" s="57">
        <v>38009</v>
      </c>
      <c r="T30" s="57">
        <v>49485</v>
      </c>
      <c r="U30" s="57">
        <v>58937</v>
      </c>
      <c r="V30" s="57">
        <v>60569</v>
      </c>
      <c r="W30" s="57">
        <v>57514</v>
      </c>
      <c r="X30" s="57">
        <v>51465</v>
      </c>
      <c r="Y30" s="57">
        <v>42230</v>
      </c>
      <c r="Z30" s="58">
        <v>34061</v>
      </c>
      <c r="AA30" s="59">
        <f t="shared" si="0"/>
        <v>852554</v>
      </c>
      <c r="AB30" s="29">
        <v>22</v>
      </c>
      <c r="AC30" s="92">
        <f>+AA30*AB30+AA31*AB31+AA32*AB32</f>
        <v>25214852</v>
      </c>
    </row>
    <row r="31" spans="1:30" ht="15.75" thickBot="1" x14ac:dyDescent="0.3">
      <c r="A31" s="96"/>
      <c r="B31" s="30" t="s">
        <v>13</v>
      </c>
      <c r="C31" s="60">
        <v>25934</v>
      </c>
      <c r="D31" s="60">
        <v>23006</v>
      </c>
      <c r="E31" s="60">
        <v>21312</v>
      </c>
      <c r="F31" s="60">
        <v>20577</v>
      </c>
      <c r="G31" s="60">
        <v>20668</v>
      </c>
      <c r="H31" s="60">
        <v>21458</v>
      </c>
      <c r="I31" s="60">
        <v>23352</v>
      </c>
      <c r="J31" s="60">
        <v>24966</v>
      </c>
      <c r="K31" s="60">
        <v>29732</v>
      </c>
      <c r="L31" s="60">
        <v>33596</v>
      </c>
      <c r="M31" s="60">
        <v>36184</v>
      </c>
      <c r="N31" s="60">
        <v>37502</v>
      </c>
      <c r="O31" s="60">
        <v>37874</v>
      </c>
      <c r="P31" s="60">
        <v>36078</v>
      </c>
      <c r="Q31" s="60">
        <v>35786</v>
      </c>
      <c r="R31" s="60">
        <v>34859</v>
      </c>
      <c r="S31" s="60">
        <v>34436</v>
      </c>
      <c r="T31" s="60">
        <v>46726</v>
      </c>
      <c r="U31" s="60">
        <v>58526</v>
      </c>
      <c r="V31" s="60">
        <v>57948</v>
      </c>
      <c r="W31" s="60">
        <v>54890</v>
      </c>
      <c r="X31" s="60">
        <v>48876</v>
      </c>
      <c r="Y31" s="60">
        <v>42796</v>
      </c>
      <c r="Z31" s="61">
        <v>38158</v>
      </c>
      <c r="AA31" s="62">
        <f t="shared" si="0"/>
        <v>845240</v>
      </c>
      <c r="AB31" s="31">
        <v>4</v>
      </c>
      <c r="AC31" s="93"/>
      <c r="AD31" s="74"/>
    </row>
    <row r="32" spans="1:30" x14ac:dyDescent="0.25">
      <c r="A32" s="97"/>
      <c r="B32" s="32" t="s">
        <v>12</v>
      </c>
      <c r="C32" s="63">
        <v>28717</v>
      </c>
      <c r="D32" s="63">
        <v>25758</v>
      </c>
      <c r="E32" s="63">
        <v>24461</v>
      </c>
      <c r="F32" s="63">
        <v>23404</v>
      </c>
      <c r="G32" s="63">
        <v>22267</v>
      </c>
      <c r="H32" s="63">
        <v>19911</v>
      </c>
      <c r="I32" s="63">
        <v>21193</v>
      </c>
      <c r="J32" s="63">
        <v>20499</v>
      </c>
      <c r="K32" s="63">
        <v>23403</v>
      </c>
      <c r="L32" s="63">
        <v>25360</v>
      </c>
      <c r="M32" s="63">
        <v>28724</v>
      </c>
      <c r="N32" s="63">
        <v>31024</v>
      </c>
      <c r="O32" s="63">
        <v>32535</v>
      </c>
      <c r="P32" s="63">
        <v>32569</v>
      </c>
      <c r="Q32" s="63">
        <v>29948</v>
      </c>
      <c r="R32" s="63">
        <v>29337</v>
      </c>
      <c r="S32" s="63">
        <v>28834</v>
      </c>
      <c r="T32" s="63">
        <v>41882</v>
      </c>
      <c r="U32" s="63">
        <v>53740</v>
      </c>
      <c r="V32" s="63">
        <v>55118</v>
      </c>
      <c r="W32" s="63">
        <v>52863</v>
      </c>
      <c r="X32" s="63">
        <v>47024</v>
      </c>
      <c r="Y32" s="63">
        <v>39209</v>
      </c>
      <c r="Z32" s="64">
        <v>31646</v>
      </c>
      <c r="AA32" s="65">
        <f t="shared" si="0"/>
        <v>769426</v>
      </c>
      <c r="AB32" s="33">
        <v>4</v>
      </c>
      <c r="AC32" s="94"/>
      <c r="AD32" s="77"/>
    </row>
    <row r="33" spans="1:30" ht="15.75" thickBot="1" x14ac:dyDescent="0.3">
      <c r="A33" s="95">
        <v>44835</v>
      </c>
      <c r="B33" s="28" t="s">
        <v>14</v>
      </c>
      <c r="C33" s="57">
        <v>19703</v>
      </c>
      <c r="D33" s="57">
        <v>17576</v>
      </c>
      <c r="E33" s="57">
        <v>16563</v>
      </c>
      <c r="F33" s="57">
        <v>15784</v>
      </c>
      <c r="G33" s="57">
        <v>16764</v>
      </c>
      <c r="H33" s="57">
        <v>20675</v>
      </c>
      <c r="I33" s="57">
        <v>24785</v>
      </c>
      <c r="J33" s="57">
        <v>22770</v>
      </c>
      <c r="K33" s="57">
        <v>25933</v>
      </c>
      <c r="L33" s="57">
        <v>28830</v>
      </c>
      <c r="M33" s="57">
        <v>32393</v>
      </c>
      <c r="N33" s="57">
        <v>34979</v>
      </c>
      <c r="O33" s="57">
        <v>32708</v>
      </c>
      <c r="P33" s="57">
        <v>33039</v>
      </c>
      <c r="Q33" s="57">
        <v>35283</v>
      </c>
      <c r="R33" s="57">
        <v>35518</v>
      </c>
      <c r="S33" s="57">
        <v>35296</v>
      </c>
      <c r="T33" s="57">
        <v>49477</v>
      </c>
      <c r="U33" s="57">
        <v>59285</v>
      </c>
      <c r="V33" s="57">
        <v>58139</v>
      </c>
      <c r="W33" s="57">
        <v>54189</v>
      </c>
      <c r="X33" s="57">
        <v>47207</v>
      </c>
      <c r="Y33" s="57">
        <v>38199</v>
      </c>
      <c r="Z33" s="58">
        <v>30392</v>
      </c>
      <c r="AA33" s="59">
        <f t="shared" si="0"/>
        <v>785487</v>
      </c>
      <c r="AB33" s="29">
        <v>20</v>
      </c>
      <c r="AC33" s="92">
        <f>+AA33*AB33+AA34*AB34+AA35*AB35</f>
        <v>24058016.399999999</v>
      </c>
    </row>
    <row r="34" spans="1:30" ht="15.75" thickBot="1" x14ac:dyDescent="0.3">
      <c r="A34" s="96"/>
      <c r="B34" s="30" t="s">
        <v>13</v>
      </c>
      <c r="C34" s="60">
        <v>21131</v>
      </c>
      <c r="D34" s="60">
        <v>19182</v>
      </c>
      <c r="E34" s="60">
        <v>17819</v>
      </c>
      <c r="F34" s="60">
        <v>16352</v>
      </c>
      <c r="G34" s="60">
        <v>16611</v>
      </c>
      <c r="H34" s="60">
        <v>15496</v>
      </c>
      <c r="I34" s="60">
        <v>19822</v>
      </c>
      <c r="J34" s="60">
        <v>21274</v>
      </c>
      <c r="K34" s="60">
        <v>26082</v>
      </c>
      <c r="L34" s="60">
        <v>28814</v>
      </c>
      <c r="M34" s="60">
        <v>32172</v>
      </c>
      <c r="N34" s="60">
        <v>35916</v>
      </c>
      <c r="O34" s="60">
        <v>35211</v>
      </c>
      <c r="P34" s="60">
        <v>34833</v>
      </c>
      <c r="Q34" s="60">
        <v>33395</v>
      </c>
      <c r="R34" s="60">
        <v>32428</v>
      </c>
      <c r="S34" s="60">
        <v>33022</v>
      </c>
      <c r="T34" s="60">
        <v>48828</v>
      </c>
      <c r="U34" s="60">
        <v>60835</v>
      </c>
      <c r="V34" s="60">
        <v>56151</v>
      </c>
      <c r="W34" s="60">
        <v>53155</v>
      </c>
      <c r="X34" s="60">
        <v>46981</v>
      </c>
      <c r="Y34" s="60">
        <v>39422</v>
      </c>
      <c r="Z34" s="61">
        <v>33046</v>
      </c>
      <c r="AA34" s="62">
        <f t="shared" si="0"/>
        <v>777978</v>
      </c>
      <c r="AB34" s="31">
        <v>5</v>
      </c>
      <c r="AC34" s="93"/>
      <c r="AD34" s="74"/>
    </row>
    <row r="35" spans="1:30" x14ac:dyDescent="0.25">
      <c r="A35" s="97"/>
      <c r="B35" s="32" t="s">
        <v>12</v>
      </c>
      <c r="C35" s="63">
        <v>24708</v>
      </c>
      <c r="D35" s="63">
        <v>22337</v>
      </c>
      <c r="E35" s="63">
        <v>20186</v>
      </c>
      <c r="F35" s="63">
        <v>18984</v>
      </c>
      <c r="G35" s="63">
        <v>18400</v>
      </c>
      <c r="H35" s="63">
        <v>17185</v>
      </c>
      <c r="I35" s="63">
        <v>19761</v>
      </c>
      <c r="J35" s="63">
        <v>18404</v>
      </c>
      <c r="K35" s="63">
        <v>21644</v>
      </c>
      <c r="L35" s="63">
        <v>24884</v>
      </c>
      <c r="M35" s="63">
        <v>28268</v>
      </c>
      <c r="N35" s="63">
        <v>30477</v>
      </c>
      <c r="O35" s="63">
        <v>31840</v>
      </c>
      <c r="P35" s="63">
        <v>31125</v>
      </c>
      <c r="Q35" s="63">
        <v>29186</v>
      </c>
      <c r="R35" s="63">
        <v>28650</v>
      </c>
      <c r="S35" s="63">
        <v>27926</v>
      </c>
      <c r="T35" s="63">
        <v>45676</v>
      </c>
      <c r="U35" s="63">
        <v>60414</v>
      </c>
      <c r="V35" s="63">
        <v>55962</v>
      </c>
      <c r="W35" s="63">
        <v>52600</v>
      </c>
      <c r="X35" s="63">
        <v>46660</v>
      </c>
      <c r="Y35" s="63">
        <v>37231</v>
      </c>
      <c r="Z35" s="64">
        <v>30556.400000000001</v>
      </c>
      <c r="AA35" s="65">
        <f t="shared" si="0"/>
        <v>743064.4</v>
      </c>
      <c r="AB35" s="33">
        <v>6</v>
      </c>
      <c r="AC35" s="94"/>
      <c r="AD35" s="77"/>
    </row>
    <row r="36" spans="1:30" ht="15.75" thickBot="1" x14ac:dyDescent="0.3">
      <c r="A36" s="95">
        <v>44866</v>
      </c>
      <c r="B36" s="28" t="s">
        <v>14</v>
      </c>
      <c r="C36" s="57">
        <v>23177</v>
      </c>
      <c r="D36" s="57">
        <v>20985</v>
      </c>
      <c r="E36" s="57">
        <v>19673</v>
      </c>
      <c r="F36" s="57">
        <v>19125</v>
      </c>
      <c r="G36" s="57">
        <v>20095</v>
      </c>
      <c r="H36" s="57">
        <v>24401</v>
      </c>
      <c r="I36" s="57">
        <v>28863</v>
      </c>
      <c r="J36" s="57">
        <v>27202</v>
      </c>
      <c r="K36" s="57">
        <v>30799</v>
      </c>
      <c r="L36" s="57">
        <v>33689</v>
      </c>
      <c r="M36" s="57">
        <v>37021</v>
      </c>
      <c r="N36" s="57">
        <v>40068</v>
      </c>
      <c r="O36" s="57">
        <v>37564</v>
      </c>
      <c r="P36" s="57">
        <v>37758</v>
      </c>
      <c r="Q36" s="57">
        <v>39382</v>
      </c>
      <c r="R36" s="57">
        <v>40432</v>
      </c>
      <c r="S36" s="57">
        <v>40548</v>
      </c>
      <c r="T36" s="57">
        <v>55184</v>
      </c>
      <c r="U36" s="57">
        <v>65927</v>
      </c>
      <c r="V36" s="57">
        <v>65435</v>
      </c>
      <c r="W36" s="57">
        <v>60772</v>
      </c>
      <c r="X36" s="57">
        <v>53239</v>
      </c>
      <c r="Y36" s="57">
        <v>43227</v>
      </c>
      <c r="Z36" s="58">
        <v>34651</v>
      </c>
      <c r="AA36" s="59">
        <f t="shared" si="0"/>
        <v>899217</v>
      </c>
      <c r="AB36" s="29">
        <v>20</v>
      </c>
      <c r="AC36" s="92">
        <f>+AA36*AB36+AA37*AB37+AA38*AB38</f>
        <v>26694066</v>
      </c>
    </row>
    <row r="37" spans="1:30" ht="15.75" thickBot="1" x14ac:dyDescent="0.3">
      <c r="A37" s="96"/>
      <c r="B37" s="30" t="s">
        <v>13</v>
      </c>
      <c r="C37" s="60">
        <v>24332</v>
      </c>
      <c r="D37" s="60">
        <v>21991</v>
      </c>
      <c r="E37" s="60">
        <v>20140</v>
      </c>
      <c r="F37" s="60">
        <v>19431</v>
      </c>
      <c r="G37" s="60">
        <v>19223</v>
      </c>
      <c r="H37" s="60">
        <v>19663</v>
      </c>
      <c r="I37" s="60">
        <v>24012</v>
      </c>
      <c r="J37" s="60">
        <v>25133</v>
      </c>
      <c r="K37" s="60">
        <v>31146</v>
      </c>
      <c r="L37" s="60">
        <v>33748</v>
      </c>
      <c r="M37" s="60">
        <v>37246</v>
      </c>
      <c r="N37" s="60">
        <v>39427</v>
      </c>
      <c r="O37" s="60">
        <v>39353</v>
      </c>
      <c r="P37" s="60">
        <v>37886</v>
      </c>
      <c r="Q37" s="60">
        <v>36832</v>
      </c>
      <c r="R37" s="60">
        <v>35891</v>
      </c>
      <c r="S37" s="60">
        <v>35903</v>
      </c>
      <c r="T37" s="60">
        <v>55426</v>
      </c>
      <c r="U37" s="60">
        <v>70514</v>
      </c>
      <c r="V37" s="60">
        <v>64208</v>
      </c>
      <c r="W37" s="60">
        <v>59572</v>
      </c>
      <c r="X37" s="60">
        <v>53065</v>
      </c>
      <c r="Y37" s="60">
        <v>45262</v>
      </c>
      <c r="Z37" s="61">
        <v>38656</v>
      </c>
      <c r="AA37" s="62">
        <f t="shared" si="0"/>
        <v>888060</v>
      </c>
      <c r="AB37" s="31">
        <v>4</v>
      </c>
      <c r="AC37" s="93"/>
      <c r="AD37" s="74"/>
    </row>
    <row r="38" spans="1:30" x14ac:dyDescent="0.25">
      <c r="A38" s="97"/>
      <c r="B38" s="32" t="s">
        <v>12</v>
      </c>
      <c r="C38" s="63">
        <v>28253</v>
      </c>
      <c r="D38" s="63">
        <v>24215</v>
      </c>
      <c r="E38" s="63">
        <v>22909</v>
      </c>
      <c r="F38" s="63">
        <v>22104</v>
      </c>
      <c r="G38" s="63">
        <v>21548</v>
      </c>
      <c r="H38" s="63">
        <v>20043</v>
      </c>
      <c r="I38" s="63">
        <v>23871</v>
      </c>
      <c r="J38" s="63">
        <v>23241</v>
      </c>
      <c r="K38" s="63">
        <v>27496</v>
      </c>
      <c r="L38" s="63">
        <v>30703</v>
      </c>
      <c r="M38" s="63">
        <v>33853</v>
      </c>
      <c r="N38" s="63">
        <v>36844</v>
      </c>
      <c r="O38" s="63">
        <v>38440</v>
      </c>
      <c r="P38" s="63">
        <v>37242</v>
      </c>
      <c r="Q38" s="63">
        <v>34642</v>
      </c>
      <c r="R38" s="63">
        <v>33605</v>
      </c>
      <c r="S38" s="63">
        <v>33217</v>
      </c>
      <c r="T38" s="63">
        <v>53478</v>
      </c>
      <c r="U38" s="63">
        <v>67792</v>
      </c>
      <c r="V38" s="63">
        <v>62484</v>
      </c>
      <c r="W38" s="63">
        <v>57771</v>
      </c>
      <c r="X38" s="63">
        <v>50252</v>
      </c>
      <c r="Y38" s="63">
        <v>41488</v>
      </c>
      <c r="Z38" s="64">
        <v>34090</v>
      </c>
      <c r="AA38" s="65">
        <f t="shared" si="0"/>
        <v>859581</v>
      </c>
      <c r="AB38" s="33">
        <v>6</v>
      </c>
      <c r="AC38" s="94"/>
      <c r="AD38" s="78"/>
    </row>
    <row r="39" spans="1:30" ht="15.75" thickBot="1" x14ac:dyDescent="0.3">
      <c r="A39" s="95">
        <v>44896</v>
      </c>
      <c r="B39" s="28" t="s">
        <v>14</v>
      </c>
      <c r="C39" s="57">
        <v>25334</v>
      </c>
      <c r="D39" s="57">
        <v>22938</v>
      </c>
      <c r="E39" s="57">
        <v>21427</v>
      </c>
      <c r="F39" s="57">
        <v>20635</v>
      </c>
      <c r="G39" s="57">
        <v>21091</v>
      </c>
      <c r="H39" s="57">
        <v>23520</v>
      </c>
      <c r="I39" s="57">
        <v>26998</v>
      </c>
      <c r="J39" s="57">
        <v>26594</v>
      </c>
      <c r="K39" s="57">
        <v>31089</v>
      </c>
      <c r="L39" s="57">
        <v>34306</v>
      </c>
      <c r="M39" s="57">
        <v>37670</v>
      </c>
      <c r="N39" s="57">
        <v>40319</v>
      </c>
      <c r="O39" s="57">
        <v>38796</v>
      </c>
      <c r="P39" s="57">
        <v>38320</v>
      </c>
      <c r="Q39" s="57">
        <v>39404</v>
      </c>
      <c r="R39" s="57">
        <v>39867</v>
      </c>
      <c r="S39" s="57">
        <v>39444</v>
      </c>
      <c r="T39" s="57">
        <v>52074</v>
      </c>
      <c r="U39" s="57">
        <v>63207</v>
      </c>
      <c r="V39" s="57">
        <v>64071</v>
      </c>
      <c r="W39" s="57">
        <v>60523</v>
      </c>
      <c r="X39" s="57">
        <v>54813</v>
      </c>
      <c r="Y39" s="57">
        <v>46329</v>
      </c>
      <c r="Z39" s="58">
        <v>38082</v>
      </c>
      <c r="AA39" s="59">
        <f t="shared" si="0"/>
        <v>906851</v>
      </c>
      <c r="AB39" s="29">
        <v>21</v>
      </c>
      <c r="AC39" s="92">
        <f>+AA39*AB39+AA40*AB40+AA41*AB41</f>
        <v>27451256</v>
      </c>
    </row>
    <row r="40" spans="1:30" ht="15.75" thickBot="1" x14ac:dyDescent="0.3">
      <c r="A40" s="96"/>
      <c r="B40" s="30" t="s">
        <v>13</v>
      </c>
      <c r="C40" s="60">
        <v>27342</v>
      </c>
      <c r="D40" s="60">
        <v>23856</v>
      </c>
      <c r="E40" s="60">
        <v>21745</v>
      </c>
      <c r="F40" s="60">
        <v>20360</v>
      </c>
      <c r="G40" s="60">
        <v>20234</v>
      </c>
      <c r="H40" s="60">
        <v>21752</v>
      </c>
      <c r="I40" s="60">
        <v>23091</v>
      </c>
      <c r="J40" s="60">
        <v>22151</v>
      </c>
      <c r="K40" s="60">
        <v>27437</v>
      </c>
      <c r="L40" s="60">
        <v>30777</v>
      </c>
      <c r="M40" s="60">
        <v>33108</v>
      </c>
      <c r="N40" s="60">
        <v>34854</v>
      </c>
      <c r="O40" s="60">
        <v>35097</v>
      </c>
      <c r="P40" s="60">
        <v>34885</v>
      </c>
      <c r="Q40" s="60">
        <v>34272</v>
      </c>
      <c r="R40" s="60">
        <v>33778</v>
      </c>
      <c r="S40" s="60">
        <v>33394</v>
      </c>
      <c r="T40" s="60">
        <v>48088</v>
      </c>
      <c r="U40" s="60">
        <v>64907</v>
      </c>
      <c r="V40" s="60">
        <v>64507</v>
      </c>
      <c r="W40" s="60">
        <v>62203</v>
      </c>
      <c r="X40" s="60">
        <v>57914</v>
      </c>
      <c r="Y40" s="60">
        <v>50979</v>
      </c>
      <c r="Z40" s="61">
        <v>42509</v>
      </c>
      <c r="AA40" s="62">
        <f t="shared" si="0"/>
        <v>869240</v>
      </c>
      <c r="AB40" s="31">
        <v>5</v>
      </c>
      <c r="AC40" s="93"/>
      <c r="AD40" s="74"/>
    </row>
    <row r="41" spans="1:30" x14ac:dyDescent="0.25">
      <c r="A41" s="97"/>
      <c r="B41" s="32" t="s">
        <v>12</v>
      </c>
      <c r="C41" s="63">
        <v>32292</v>
      </c>
      <c r="D41" s="63">
        <v>28875</v>
      </c>
      <c r="E41" s="63">
        <v>25543</v>
      </c>
      <c r="F41" s="63">
        <v>23323</v>
      </c>
      <c r="G41" s="63">
        <v>22123</v>
      </c>
      <c r="H41" s="63">
        <v>21779</v>
      </c>
      <c r="I41" s="63">
        <v>21386</v>
      </c>
      <c r="J41" s="63">
        <v>18123</v>
      </c>
      <c r="K41" s="63">
        <v>21479</v>
      </c>
      <c r="L41" s="63">
        <v>25050</v>
      </c>
      <c r="M41" s="63">
        <v>27727</v>
      </c>
      <c r="N41" s="63">
        <v>30007</v>
      </c>
      <c r="O41" s="63">
        <v>31709</v>
      </c>
      <c r="P41" s="63">
        <v>31712</v>
      </c>
      <c r="Q41" s="63">
        <v>30589</v>
      </c>
      <c r="R41" s="63">
        <v>30151</v>
      </c>
      <c r="S41" s="63">
        <v>29547</v>
      </c>
      <c r="T41" s="63">
        <v>44394</v>
      </c>
      <c r="U41" s="63">
        <v>61246</v>
      </c>
      <c r="V41" s="63">
        <v>60837</v>
      </c>
      <c r="W41" s="63">
        <v>58591</v>
      </c>
      <c r="X41" s="63">
        <v>53294</v>
      </c>
      <c r="Y41" s="63">
        <v>44937</v>
      </c>
      <c r="Z41" s="64">
        <v>37523</v>
      </c>
      <c r="AA41" s="65">
        <f t="shared" si="0"/>
        <v>812237</v>
      </c>
      <c r="AB41" s="33">
        <v>5</v>
      </c>
      <c r="AC41" s="94"/>
      <c r="AD41" s="66"/>
    </row>
    <row r="42" spans="1:30" x14ac:dyDescent="0.25">
      <c r="A42" s="109" t="s">
        <v>11</v>
      </c>
      <c r="B42" s="110"/>
      <c r="C42" s="54">
        <f t="shared" ref="C42:AC42" si="1">+SUM(C6:C41)</f>
        <v>923901</v>
      </c>
      <c r="D42" s="54">
        <f t="shared" si="1"/>
        <v>829652</v>
      </c>
      <c r="E42" s="54">
        <f t="shared" si="1"/>
        <v>772105</v>
      </c>
      <c r="F42" s="54">
        <f t="shared" si="1"/>
        <v>732452</v>
      </c>
      <c r="G42" s="54">
        <f t="shared" si="1"/>
        <v>733943</v>
      </c>
      <c r="H42" s="54">
        <f t="shared" si="1"/>
        <v>783659</v>
      </c>
      <c r="I42" s="54">
        <f t="shared" si="1"/>
        <v>867747</v>
      </c>
      <c r="J42" s="54">
        <f t="shared" si="1"/>
        <v>815762</v>
      </c>
      <c r="K42" s="54">
        <f t="shared" si="1"/>
        <v>961437</v>
      </c>
      <c r="L42" s="54">
        <f t="shared" si="1"/>
        <v>1075549</v>
      </c>
      <c r="M42" s="54">
        <f t="shared" si="1"/>
        <v>1184396</v>
      </c>
      <c r="N42" s="54">
        <f t="shared" si="1"/>
        <v>1272563</v>
      </c>
      <c r="O42" s="54">
        <f t="shared" si="1"/>
        <v>1271447</v>
      </c>
      <c r="P42" s="54">
        <f t="shared" si="1"/>
        <v>1251089</v>
      </c>
      <c r="Q42" s="54">
        <f t="shared" si="1"/>
        <v>1233706</v>
      </c>
      <c r="R42" s="54">
        <f t="shared" si="1"/>
        <v>1221753</v>
      </c>
      <c r="S42" s="54">
        <f t="shared" si="1"/>
        <v>1207446</v>
      </c>
      <c r="T42" s="54">
        <f t="shared" si="1"/>
        <v>1651291</v>
      </c>
      <c r="U42" s="54">
        <f t="shared" si="1"/>
        <v>2002148</v>
      </c>
      <c r="V42" s="54">
        <f t="shared" si="1"/>
        <v>2145024</v>
      </c>
      <c r="W42" s="54">
        <f t="shared" si="1"/>
        <v>2033111</v>
      </c>
      <c r="X42" s="54">
        <f t="shared" si="1"/>
        <v>1822670</v>
      </c>
      <c r="Y42" s="54">
        <f t="shared" si="1"/>
        <v>1530625</v>
      </c>
      <c r="Z42" s="54">
        <f t="shared" si="1"/>
        <v>1272745.3999999999</v>
      </c>
      <c r="AA42" s="54">
        <f t="shared" si="1"/>
        <v>29596221.399999999</v>
      </c>
      <c r="AB42" s="54">
        <f t="shared" si="1"/>
        <v>365</v>
      </c>
      <c r="AC42" s="73">
        <f t="shared" si="1"/>
        <v>309806638.39999998</v>
      </c>
    </row>
    <row r="43" spans="1:30" x14ac:dyDescent="0.25">
      <c r="AB43" s="6"/>
      <c r="AC43" s="6"/>
    </row>
    <row r="44" spans="1:30" x14ac:dyDescent="0.25"/>
    <row r="45" spans="1:30" x14ac:dyDescent="0.25"/>
    <row r="46" spans="1:30" x14ac:dyDescent="0.25"/>
  </sheetData>
  <mergeCells count="53">
    <mergeCell ref="A42:B42"/>
    <mergeCell ref="A33:A35"/>
    <mergeCell ref="AC33:AC35"/>
    <mergeCell ref="A36:A38"/>
    <mergeCell ref="AC36:AC38"/>
    <mergeCell ref="A39:A41"/>
    <mergeCell ref="AC39:AC41"/>
    <mergeCell ref="A24:A26"/>
    <mergeCell ref="AC24:AC26"/>
    <mergeCell ref="A27:A29"/>
    <mergeCell ref="AC27:AC29"/>
    <mergeCell ref="A30:A32"/>
    <mergeCell ref="AC30:AC32"/>
    <mergeCell ref="A18:A20"/>
    <mergeCell ref="AC18:AC20"/>
    <mergeCell ref="A21:A23"/>
    <mergeCell ref="AC21:AC23"/>
    <mergeCell ref="V4:V5"/>
    <mergeCell ref="W4:W5"/>
    <mergeCell ref="X4:X5"/>
    <mergeCell ref="Y4:Y5"/>
    <mergeCell ref="Z4:Z5"/>
    <mergeCell ref="AC4:AC5"/>
    <mergeCell ref="I4:I5"/>
    <mergeCell ref="J4:J5"/>
    <mergeCell ref="K4:K5"/>
    <mergeCell ref="L4:L5"/>
    <mergeCell ref="M4:M5"/>
    <mergeCell ref="P4:P5"/>
    <mergeCell ref="N4:N5"/>
    <mergeCell ref="O4:O5"/>
    <mergeCell ref="A1:AC2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Q4:Q5"/>
    <mergeCell ref="R4:R5"/>
    <mergeCell ref="S4:S5"/>
    <mergeCell ref="T4:T5"/>
    <mergeCell ref="A6:A8"/>
    <mergeCell ref="AC6:AC8"/>
    <mergeCell ref="A15:A17"/>
    <mergeCell ref="AC15:AC17"/>
    <mergeCell ref="A12:A14"/>
    <mergeCell ref="AC12:AC14"/>
    <mergeCell ref="A9:A11"/>
    <mergeCell ref="AC9:AC11"/>
  </mergeCells>
  <pageMargins left="0.7" right="0.7" top="0.75" bottom="0.75" header="0.3" footer="0.3"/>
  <pageSetup scale="3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198A-9B8A-4D42-9D11-E7E74373948C}">
  <dimension ref="A1:AD46"/>
  <sheetViews>
    <sheetView showGridLines="0" topLeftCell="A31" zoomScale="110" zoomScaleNormal="110" zoomScaleSheetLayoutView="110" workbookViewId="0">
      <selection activeCell="AB8" sqref="AB8"/>
    </sheetView>
  </sheetViews>
  <sheetFormatPr baseColWidth="10" defaultColWidth="0" defaultRowHeight="15" zeroHeight="1" x14ac:dyDescent="0.25"/>
  <cols>
    <col min="1" max="2" width="8" customWidth="1"/>
    <col min="3" max="4" width="8.7109375" bestFit="1" customWidth="1"/>
    <col min="5" max="5" width="8.42578125" bestFit="1" customWidth="1"/>
    <col min="6" max="6" width="8.7109375" bestFit="1" customWidth="1"/>
    <col min="7" max="7" width="8.42578125" bestFit="1" customWidth="1"/>
    <col min="8" max="10" width="8.7109375" bestFit="1" customWidth="1"/>
    <col min="11" max="11" width="9.85546875" bestFit="1" customWidth="1"/>
    <col min="12" max="12" width="9.42578125" bestFit="1" customWidth="1"/>
    <col min="13" max="13" width="9.5703125" bestFit="1" customWidth="1"/>
    <col min="14" max="20" width="9.85546875" bestFit="1" customWidth="1"/>
    <col min="21" max="22" width="9.5703125" bestFit="1" customWidth="1"/>
    <col min="23" max="23" width="9.85546875" bestFit="1" customWidth="1"/>
    <col min="24" max="24" width="9.5703125" bestFit="1" customWidth="1"/>
    <col min="25" max="26" width="9.42578125" bestFit="1" customWidth="1"/>
    <col min="27" max="27" width="10.5703125" bestFit="1" customWidth="1"/>
    <col min="28" max="28" width="5.42578125" bestFit="1" customWidth="1"/>
    <col min="29" max="29" width="11.7109375" bestFit="1" customWidth="1"/>
    <col min="30" max="30" width="8" customWidth="1"/>
    <col min="31" max="16384" width="9.140625" hidden="1"/>
  </cols>
  <sheetData>
    <row r="1" spans="1:29" x14ac:dyDescent="0.2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</row>
    <row r="2" spans="1:29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5"/>
    </row>
    <row r="3" spans="1:29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</row>
    <row r="4" spans="1:29" x14ac:dyDescent="0.25">
      <c r="A4" s="106" t="s">
        <v>44</v>
      </c>
      <c r="B4" s="106" t="s">
        <v>43</v>
      </c>
      <c r="C4" s="98" t="s">
        <v>42</v>
      </c>
      <c r="D4" s="98" t="s">
        <v>41</v>
      </c>
      <c r="E4" s="98" t="s">
        <v>40</v>
      </c>
      <c r="F4" s="98" t="s">
        <v>39</v>
      </c>
      <c r="G4" s="98" t="s">
        <v>38</v>
      </c>
      <c r="H4" s="98" t="s">
        <v>37</v>
      </c>
      <c r="I4" s="98" t="s">
        <v>36</v>
      </c>
      <c r="J4" s="98" t="s">
        <v>35</v>
      </c>
      <c r="K4" s="98" t="s">
        <v>34</v>
      </c>
      <c r="L4" s="98" t="s">
        <v>33</v>
      </c>
      <c r="M4" s="98" t="s">
        <v>32</v>
      </c>
      <c r="N4" s="98" t="s">
        <v>31</v>
      </c>
      <c r="O4" s="98" t="s">
        <v>30</v>
      </c>
      <c r="P4" s="98" t="s">
        <v>29</v>
      </c>
      <c r="Q4" s="98" t="s">
        <v>28</v>
      </c>
      <c r="R4" s="98" t="s">
        <v>27</v>
      </c>
      <c r="S4" s="98" t="s">
        <v>26</v>
      </c>
      <c r="T4" s="98" t="s">
        <v>25</v>
      </c>
      <c r="U4" s="98" t="s">
        <v>24</v>
      </c>
      <c r="V4" s="98" t="s">
        <v>23</v>
      </c>
      <c r="W4" s="98" t="s">
        <v>22</v>
      </c>
      <c r="X4" s="98" t="s">
        <v>21</v>
      </c>
      <c r="Y4" s="98" t="s">
        <v>20</v>
      </c>
      <c r="Z4" s="98" t="s">
        <v>19</v>
      </c>
      <c r="AA4" s="24" t="s">
        <v>18</v>
      </c>
      <c r="AB4" s="25" t="s">
        <v>17</v>
      </c>
      <c r="AC4" s="107" t="s">
        <v>16</v>
      </c>
    </row>
    <row r="5" spans="1:29" x14ac:dyDescent="0.25">
      <c r="A5" s="106"/>
      <c r="B5" s="106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26"/>
      <c r="AB5" s="27" t="s">
        <v>15</v>
      </c>
      <c r="AC5" s="108"/>
    </row>
    <row r="6" spans="1:29" ht="15.75" thickBot="1" x14ac:dyDescent="0.3">
      <c r="A6" s="91">
        <v>45292</v>
      </c>
      <c r="B6" s="28" t="s">
        <v>14</v>
      </c>
      <c r="C6" s="57">
        <v>25677</v>
      </c>
      <c r="D6" s="57">
        <v>23872</v>
      </c>
      <c r="E6" s="57">
        <v>22782</v>
      </c>
      <c r="F6" s="57">
        <v>22163</v>
      </c>
      <c r="G6" s="57">
        <v>22456</v>
      </c>
      <c r="H6" s="57">
        <v>24972</v>
      </c>
      <c r="I6" s="57">
        <v>27333</v>
      </c>
      <c r="J6" s="57">
        <v>27466</v>
      </c>
      <c r="K6" s="57">
        <v>30691</v>
      </c>
      <c r="L6" s="57">
        <v>33369</v>
      </c>
      <c r="M6" s="57">
        <v>35972</v>
      </c>
      <c r="N6" s="57">
        <v>37964</v>
      </c>
      <c r="O6" s="57">
        <v>36721</v>
      </c>
      <c r="P6" s="57">
        <v>36427</v>
      </c>
      <c r="Q6" s="57">
        <v>37543</v>
      </c>
      <c r="R6" s="57">
        <v>37698</v>
      </c>
      <c r="S6" s="57">
        <v>37471</v>
      </c>
      <c r="T6" s="57">
        <v>42993</v>
      </c>
      <c r="U6" s="57">
        <v>48807</v>
      </c>
      <c r="V6" s="57">
        <v>52314</v>
      </c>
      <c r="W6" s="57">
        <v>49877</v>
      </c>
      <c r="X6" s="57">
        <v>45515</v>
      </c>
      <c r="Y6" s="57">
        <v>38970</v>
      </c>
      <c r="Z6" s="58">
        <v>32893</v>
      </c>
      <c r="AA6" s="59">
        <f>+SUM(C6:Z6)</f>
        <v>831946</v>
      </c>
      <c r="AB6" s="29">
        <v>21</v>
      </c>
      <c r="AC6" s="111">
        <f>+AA6*AB6+AA7*AB7+AA8*AB8</f>
        <v>25256024</v>
      </c>
    </row>
    <row r="7" spans="1:29" ht="15.75" thickBot="1" x14ac:dyDescent="0.3">
      <c r="A7" s="91"/>
      <c r="B7" s="30" t="s">
        <v>13</v>
      </c>
      <c r="C7" s="60">
        <v>28774</v>
      </c>
      <c r="D7" s="60">
        <v>25766</v>
      </c>
      <c r="E7" s="60">
        <v>24290</v>
      </c>
      <c r="F7" s="60">
        <v>23364</v>
      </c>
      <c r="G7" s="60">
        <v>23102</v>
      </c>
      <c r="H7" s="60">
        <v>24153</v>
      </c>
      <c r="I7" s="60">
        <v>24700</v>
      </c>
      <c r="J7" s="60">
        <v>24175</v>
      </c>
      <c r="K7" s="60">
        <v>29067</v>
      </c>
      <c r="L7" s="60">
        <v>32559</v>
      </c>
      <c r="M7" s="60">
        <v>34664</v>
      </c>
      <c r="N7" s="60">
        <v>37016</v>
      </c>
      <c r="O7" s="60">
        <v>37042</v>
      </c>
      <c r="P7" s="60">
        <v>36225</v>
      </c>
      <c r="Q7" s="60">
        <v>35563</v>
      </c>
      <c r="R7" s="60">
        <v>35676</v>
      </c>
      <c r="S7" s="60">
        <v>34757</v>
      </c>
      <c r="T7" s="60">
        <v>39001</v>
      </c>
      <c r="U7" s="60">
        <v>46924</v>
      </c>
      <c r="V7" s="60">
        <v>53221</v>
      </c>
      <c r="W7" s="60">
        <v>50880</v>
      </c>
      <c r="X7" s="60">
        <v>47816</v>
      </c>
      <c r="Y7" s="60">
        <v>41803</v>
      </c>
      <c r="Z7" s="61">
        <v>36105</v>
      </c>
      <c r="AA7" s="62">
        <f t="shared" ref="AA7:AA41" si="0">+SUM(C7:Z7)</f>
        <v>826643</v>
      </c>
      <c r="AB7" s="31">
        <v>4</v>
      </c>
      <c r="AC7" s="112"/>
    </row>
    <row r="8" spans="1:29" x14ac:dyDescent="0.25">
      <c r="A8" s="91"/>
      <c r="B8" s="32" t="s">
        <v>12</v>
      </c>
      <c r="C8" s="63">
        <v>34447</v>
      </c>
      <c r="D8" s="63">
        <v>31871</v>
      </c>
      <c r="E8" s="63">
        <v>28613</v>
      </c>
      <c r="F8" s="63">
        <v>26679</v>
      </c>
      <c r="G8" s="63">
        <v>25277</v>
      </c>
      <c r="H8" s="63">
        <v>25302</v>
      </c>
      <c r="I8" s="63">
        <v>23825</v>
      </c>
      <c r="J8" s="63">
        <v>20412</v>
      </c>
      <c r="K8" s="63">
        <v>22943</v>
      </c>
      <c r="L8" s="63">
        <v>25479</v>
      </c>
      <c r="M8" s="63">
        <v>27500</v>
      </c>
      <c r="N8" s="63">
        <v>29502</v>
      </c>
      <c r="O8" s="63">
        <v>30738</v>
      </c>
      <c r="P8" s="63">
        <v>29907</v>
      </c>
      <c r="Q8" s="63">
        <v>28834</v>
      </c>
      <c r="R8" s="63">
        <v>27969</v>
      </c>
      <c r="S8" s="63">
        <v>28098</v>
      </c>
      <c r="T8" s="63">
        <v>33214</v>
      </c>
      <c r="U8" s="63">
        <v>41971</v>
      </c>
      <c r="V8" s="63">
        <v>48064</v>
      </c>
      <c r="W8" s="63">
        <v>45974</v>
      </c>
      <c r="X8" s="63">
        <v>42100</v>
      </c>
      <c r="Y8" s="63">
        <v>36406</v>
      </c>
      <c r="Z8" s="64">
        <v>31306</v>
      </c>
      <c r="AA8" s="65">
        <f t="shared" si="0"/>
        <v>746431</v>
      </c>
      <c r="AB8" s="33">
        <v>6</v>
      </c>
      <c r="AC8" s="113"/>
    </row>
    <row r="9" spans="1:29" ht="15.75" thickBot="1" x14ac:dyDescent="0.3">
      <c r="A9" s="95">
        <v>45323</v>
      </c>
      <c r="B9" s="28" t="s">
        <v>14</v>
      </c>
      <c r="C9" s="57">
        <v>29414</v>
      </c>
      <c r="D9" s="57">
        <v>27550</v>
      </c>
      <c r="E9" s="57">
        <v>26645</v>
      </c>
      <c r="F9" s="57">
        <v>25939</v>
      </c>
      <c r="G9" s="57">
        <v>26556</v>
      </c>
      <c r="H9" s="57">
        <v>30959</v>
      </c>
      <c r="I9" s="57">
        <v>33456</v>
      </c>
      <c r="J9" s="57">
        <v>32242</v>
      </c>
      <c r="K9" s="57">
        <v>34820</v>
      </c>
      <c r="L9" s="57">
        <v>37249</v>
      </c>
      <c r="M9" s="57">
        <v>40151</v>
      </c>
      <c r="N9" s="57">
        <v>42332</v>
      </c>
      <c r="O9" s="57">
        <v>40855</v>
      </c>
      <c r="P9" s="57">
        <v>41160</v>
      </c>
      <c r="Q9" s="57">
        <v>42665</v>
      </c>
      <c r="R9" s="57">
        <v>43243</v>
      </c>
      <c r="S9" s="57">
        <v>42605</v>
      </c>
      <c r="T9" s="57">
        <v>47877</v>
      </c>
      <c r="U9" s="57">
        <v>53854</v>
      </c>
      <c r="V9" s="57">
        <v>58987</v>
      </c>
      <c r="W9" s="57">
        <v>56283</v>
      </c>
      <c r="X9" s="57">
        <v>51184</v>
      </c>
      <c r="Y9" s="57">
        <v>43452</v>
      </c>
      <c r="Z9" s="58">
        <v>36577</v>
      </c>
      <c r="AA9" s="59">
        <f t="shared" si="0"/>
        <v>946055</v>
      </c>
      <c r="AB9" s="29">
        <v>21</v>
      </c>
      <c r="AC9" s="111">
        <f>+AA9*AB9+AA10*AB10+AA11*AB11</f>
        <v>26529203</v>
      </c>
    </row>
    <row r="10" spans="1:29" ht="15.75" thickBot="1" x14ac:dyDescent="0.3">
      <c r="A10" s="96"/>
      <c r="B10" s="30" t="s">
        <v>13</v>
      </c>
      <c r="C10" s="60">
        <v>28138</v>
      </c>
      <c r="D10" s="60">
        <v>26835</v>
      </c>
      <c r="E10" s="60">
        <v>25773</v>
      </c>
      <c r="F10" s="60">
        <v>24800</v>
      </c>
      <c r="G10" s="60">
        <v>24764</v>
      </c>
      <c r="H10" s="60">
        <v>28140</v>
      </c>
      <c r="I10" s="60">
        <v>29390</v>
      </c>
      <c r="J10" s="60">
        <v>27417</v>
      </c>
      <c r="K10" s="60">
        <v>30807</v>
      </c>
      <c r="L10" s="60">
        <v>32758</v>
      </c>
      <c r="M10" s="60">
        <v>35567</v>
      </c>
      <c r="N10" s="60">
        <v>36972</v>
      </c>
      <c r="O10" s="60">
        <v>36845</v>
      </c>
      <c r="P10" s="60">
        <v>35956</v>
      </c>
      <c r="Q10" s="60">
        <v>35251</v>
      </c>
      <c r="R10" s="60">
        <v>35432</v>
      </c>
      <c r="S10" s="60">
        <v>34333</v>
      </c>
      <c r="T10" s="60">
        <v>37875</v>
      </c>
      <c r="U10" s="60">
        <v>43308</v>
      </c>
      <c r="V10" s="60">
        <v>52897</v>
      </c>
      <c r="W10" s="60">
        <v>50529</v>
      </c>
      <c r="X10" s="60">
        <v>46426</v>
      </c>
      <c r="Y10" s="60">
        <v>41050</v>
      </c>
      <c r="Z10" s="61">
        <v>36507</v>
      </c>
      <c r="AA10" s="62">
        <f t="shared" si="0"/>
        <v>837770</v>
      </c>
      <c r="AB10" s="31">
        <v>4</v>
      </c>
      <c r="AC10" s="112"/>
    </row>
    <row r="11" spans="1:29" x14ac:dyDescent="0.25">
      <c r="A11" s="97"/>
      <c r="B11" s="32" t="s">
        <v>12</v>
      </c>
      <c r="C11" s="63">
        <v>30424</v>
      </c>
      <c r="D11" s="63">
        <v>28089</v>
      </c>
      <c r="E11" s="63">
        <v>26425</v>
      </c>
      <c r="F11" s="63">
        <v>25159</v>
      </c>
      <c r="G11" s="63">
        <v>25040</v>
      </c>
      <c r="H11" s="63">
        <v>26848</v>
      </c>
      <c r="I11" s="63">
        <v>27236</v>
      </c>
      <c r="J11" s="63">
        <v>24925</v>
      </c>
      <c r="K11" s="63">
        <v>27905</v>
      </c>
      <c r="L11" s="63">
        <v>29425</v>
      </c>
      <c r="M11" s="63">
        <v>31800</v>
      </c>
      <c r="N11" s="63">
        <v>39652</v>
      </c>
      <c r="O11" s="63">
        <v>36548</v>
      </c>
      <c r="P11" s="63">
        <v>36096</v>
      </c>
      <c r="Q11" s="63">
        <v>34482</v>
      </c>
      <c r="R11" s="63">
        <v>34493</v>
      </c>
      <c r="S11" s="63">
        <v>34231</v>
      </c>
      <c r="T11" s="63">
        <v>38404</v>
      </c>
      <c r="U11" s="63">
        <v>45200</v>
      </c>
      <c r="V11" s="63">
        <v>55275</v>
      </c>
      <c r="W11" s="63">
        <v>53446</v>
      </c>
      <c r="X11" s="63">
        <v>47226</v>
      </c>
      <c r="Y11" s="63">
        <v>38210</v>
      </c>
      <c r="Z11" s="64">
        <v>31203</v>
      </c>
      <c r="AA11" s="65">
        <f t="shared" si="0"/>
        <v>827742</v>
      </c>
      <c r="AB11" s="33">
        <v>4</v>
      </c>
      <c r="AC11" s="113"/>
    </row>
    <row r="12" spans="1:29" ht="15.75" thickBot="1" x14ac:dyDescent="0.3">
      <c r="A12" s="95">
        <v>45352</v>
      </c>
      <c r="B12" s="28" t="s">
        <v>14</v>
      </c>
      <c r="C12" s="57">
        <v>25945</v>
      </c>
      <c r="D12" s="57">
        <v>24307</v>
      </c>
      <c r="E12" s="57">
        <v>23115</v>
      </c>
      <c r="F12" s="57">
        <v>22497</v>
      </c>
      <c r="G12" s="57">
        <v>23094</v>
      </c>
      <c r="H12" s="57">
        <v>27219</v>
      </c>
      <c r="I12" s="57">
        <v>29863</v>
      </c>
      <c r="J12" s="57">
        <v>29121</v>
      </c>
      <c r="K12" s="57">
        <v>31259</v>
      </c>
      <c r="L12" s="57">
        <v>33392</v>
      </c>
      <c r="M12" s="57">
        <v>36059</v>
      </c>
      <c r="N12" s="57">
        <v>38093</v>
      </c>
      <c r="O12" s="57">
        <v>37040</v>
      </c>
      <c r="P12" s="57">
        <v>37321</v>
      </c>
      <c r="Q12" s="57">
        <v>38553</v>
      </c>
      <c r="R12" s="57">
        <v>38937</v>
      </c>
      <c r="S12" s="57">
        <v>38813</v>
      </c>
      <c r="T12" s="57">
        <v>44728</v>
      </c>
      <c r="U12" s="57">
        <v>50713</v>
      </c>
      <c r="V12" s="57">
        <v>54656</v>
      </c>
      <c r="W12" s="57">
        <v>51681</v>
      </c>
      <c r="X12" s="57">
        <v>46739</v>
      </c>
      <c r="Y12" s="57">
        <v>39779</v>
      </c>
      <c r="Z12" s="58">
        <v>33427</v>
      </c>
      <c r="AA12" s="59">
        <f t="shared" si="0"/>
        <v>856351</v>
      </c>
      <c r="AB12" s="29">
        <v>18</v>
      </c>
      <c r="AC12" s="111">
        <f>+AA12*AB12+AA13*AB13+AA14*AB14</f>
        <v>25167536</v>
      </c>
    </row>
    <row r="13" spans="1:29" ht="15.75" thickBot="1" x14ac:dyDescent="0.3">
      <c r="A13" s="96"/>
      <c r="B13" s="30" t="s">
        <v>13</v>
      </c>
      <c r="C13" s="60">
        <v>23525</v>
      </c>
      <c r="D13" s="60">
        <v>22356</v>
      </c>
      <c r="E13" s="60">
        <v>21528</v>
      </c>
      <c r="F13" s="60">
        <v>20480</v>
      </c>
      <c r="G13" s="60">
        <v>20890</v>
      </c>
      <c r="H13" s="60">
        <v>22914</v>
      </c>
      <c r="I13" s="60">
        <v>24601</v>
      </c>
      <c r="J13" s="60">
        <v>23943</v>
      </c>
      <c r="K13" s="60">
        <v>26739</v>
      </c>
      <c r="L13" s="60">
        <v>29106</v>
      </c>
      <c r="M13" s="60">
        <v>31148</v>
      </c>
      <c r="N13" s="60">
        <v>33157</v>
      </c>
      <c r="O13" s="60">
        <v>33779</v>
      </c>
      <c r="P13" s="60">
        <v>33235</v>
      </c>
      <c r="Q13" s="60">
        <v>32838</v>
      </c>
      <c r="R13" s="60">
        <v>32189</v>
      </c>
      <c r="S13" s="60">
        <v>32217</v>
      </c>
      <c r="T13" s="60">
        <v>37622</v>
      </c>
      <c r="U13" s="60">
        <v>43378</v>
      </c>
      <c r="V13" s="60">
        <v>49505</v>
      </c>
      <c r="W13" s="60">
        <v>45515</v>
      </c>
      <c r="X13" s="60">
        <v>41561</v>
      </c>
      <c r="Y13" s="60">
        <v>36535</v>
      </c>
      <c r="Z13" s="61">
        <v>30497</v>
      </c>
      <c r="AA13" s="62">
        <f t="shared" si="0"/>
        <v>749258</v>
      </c>
      <c r="AB13" s="31">
        <v>5</v>
      </c>
      <c r="AC13" s="112"/>
    </row>
    <row r="14" spans="1:29" x14ac:dyDescent="0.25">
      <c r="A14" s="97"/>
      <c r="B14" s="32" t="s">
        <v>12</v>
      </c>
      <c r="C14" s="63">
        <v>26774</v>
      </c>
      <c r="D14" s="63">
        <v>24239</v>
      </c>
      <c r="E14" s="63">
        <v>22126</v>
      </c>
      <c r="F14" s="63">
        <v>21953</v>
      </c>
      <c r="G14" s="63">
        <v>22343</v>
      </c>
      <c r="H14" s="63">
        <v>24466</v>
      </c>
      <c r="I14" s="63">
        <v>23454</v>
      </c>
      <c r="J14" s="63">
        <v>22353</v>
      </c>
      <c r="K14" s="63">
        <v>24918</v>
      </c>
      <c r="L14" s="63">
        <v>27927</v>
      </c>
      <c r="M14" s="63">
        <v>29597</v>
      </c>
      <c r="N14" s="63">
        <v>31619</v>
      </c>
      <c r="O14" s="63">
        <v>33765</v>
      </c>
      <c r="P14" s="63">
        <v>33622</v>
      </c>
      <c r="Q14" s="63">
        <v>32605</v>
      </c>
      <c r="R14" s="63">
        <v>32121</v>
      </c>
      <c r="S14" s="63">
        <v>31775</v>
      </c>
      <c r="T14" s="63">
        <v>37144</v>
      </c>
      <c r="U14" s="63">
        <v>43649</v>
      </c>
      <c r="V14" s="63">
        <v>49907</v>
      </c>
      <c r="W14" s="63">
        <v>46341</v>
      </c>
      <c r="X14" s="63">
        <v>41735</v>
      </c>
      <c r="Y14" s="63">
        <v>36081</v>
      </c>
      <c r="Z14" s="64">
        <v>30352</v>
      </c>
      <c r="AA14" s="65">
        <f t="shared" si="0"/>
        <v>750866</v>
      </c>
      <c r="AB14" s="33">
        <v>8</v>
      </c>
      <c r="AC14" s="113"/>
    </row>
    <row r="15" spans="1:29" ht="15.75" thickBot="1" x14ac:dyDescent="0.3">
      <c r="A15" s="95">
        <v>45383</v>
      </c>
      <c r="B15" s="28" t="s">
        <v>14</v>
      </c>
      <c r="C15" s="57">
        <v>26804</v>
      </c>
      <c r="D15" s="57">
        <v>24898</v>
      </c>
      <c r="E15" s="57">
        <v>23686</v>
      </c>
      <c r="F15" s="57">
        <v>22940</v>
      </c>
      <c r="G15" s="57">
        <v>23518</v>
      </c>
      <c r="H15" s="57">
        <v>26235</v>
      </c>
      <c r="I15" s="57">
        <v>28322</v>
      </c>
      <c r="J15" s="57">
        <v>28388</v>
      </c>
      <c r="K15" s="57">
        <v>30700</v>
      </c>
      <c r="L15" s="57">
        <v>33068</v>
      </c>
      <c r="M15" s="57">
        <v>35613</v>
      </c>
      <c r="N15" s="57">
        <v>37617</v>
      </c>
      <c r="O15" s="57">
        <v>37047</v>
      </c>
      <c r="P15" s="57">
        <v>37136</v>
      </c>
      <c r="Q15" s="57">
        <v>37658</v>
      </c>
      <c r="R15" s="57">
        <v>37919</v>
      </c>
      <c r="S15" s="57">
        <v>37877</v>
      </c>
      <c r="T15" s="57">
        <v>44181</v>
      </c>
      <c r="U15" s="57">
        <v>51760</v>
      </c>
      <c r="V15" s="57">
        <v>54963</v>
      </c>
      <c r="W15" s="57">
        <v>52063</v>
      </c>
      <c r="X15" s="57">
        <v>47040</v>
      </c>
      <c r="Y15" s="57">
        <v>40046</v>
      </c>
      <c r="Z15" s="58">
        <v>33757</v>
      </c>
      <c r="AA15" s="59">
        <f t="shared" si="0"/>
        <v>853236</v>
      </c>
      <c r="AB15" s="29">
        <v>22</v>
      </c>
      <c r="AC15" s="111">
        <f>+AA15*AB15+AA16*AB16+AA17*AB17</f>
        <v>25389608</v>
      </c>
    </row>
    <row r="16" spans="1:29" ht="15.75" thickBot="1" x14ac:dyDescent="0.3">
      <c r="A16" s="96"/>
      <c r="B16" s="30" t="s">
        <v>13</v>
      </c>
      <c r="C16" s="60">
        <v>27805</v>
      </c>
      <c r="D16" s="60">
        <v>25210</v>
      </c>
      <c r="E16" s="60">
        <v>24674</v>
      </c>
      <c r="F16" s="60">
        <v>24350</v>
      </c>
      <c r="G16" s="60">
        <v>23653</v>
      </c>
      <c r="H16" s="60">
        <v>24925</v>
      </c>
      <c r="I16" s="60">
        <v>26419</v>
      </c>
      <c r="J16" s="60">
        <v>27197</v>
      </c>
      <c r="K16" s="60">
        <v>29713</v>
      </c>
      <c r="L16" s="60">
        <v>32759</v>
      </c>
      <c r="M16" s="60">
        <v>35366</v>
      </c>
      <c r="N16" s="60">
        <v>37097</v>
      </c>
      <c r="O16" s="60">
        <v>38010</v>
      </c>
      <c r="P16" s="60">
        <v>37607</v>
      </c>
      <c r="Q16" s="60">
        <v>36816</v>
      </c>
      <c r="R16" s="60">
        <v>36126</v>
      </c>
      <c r="S16" s="60">
        <v>35605</v>
      </c>
      <c r="T16" s="60">
        <v>43046</v>
      </c>
      <c r="U16" s="60">
        <v>52197</v>
      </c>
      <c r="V16" s="60">
        <v>55874</v>
      </c>
      <c r="W16" s="60">
        <v>52618</v>
      </c>
      <c r="X16" s="60">
        <v>47544</v>
      </c>
      <c r="Y16" s="60">
        <v>40695</v>
      </c>
      <c r="Z16" s="61">
        <v>37241</v>
      </c>
      <c r="AA16" s="62">
        <f t="shared" si="0"/>
        <v>852547</v>
      </c>
      <c r="AB16" s="31">
        <v>4</v>
      </c>
      <c r="AC16" s="112"/>
    </row>
    <row r="17" spans="1:29" x14ac:dyDescent="0.25">
      <c r="A17" s="97"/>
      <c r="B17" s="32" t="s">
        <v>12</v>
      </c>
      <c r="C17" s="63">
        <v>28591</v>
      </c>
      <c r="D17" s="63">
        <v>25990</v>
      </c>
      <c r="E17" s="63">
        <v>24627</v>
      </c>
      <c r="F17" s="63">
        <v>23435</v>
      </c>
      <c r="G17" s="63">
        <v>23432</v>
      </c>
      <c r="H17" s="63">
        <v>24071</v>
      </c>
      <c r="I17" s="63">
        <v>24762</v>
      </c>
      <c r="J17" s="63">
        <v>23715</v>
      </c>
      <c r="K17" s="63">
        <v>26138</v>
      </c>
      <c r="L17" s="63">
        <v>29006</v>
      </c>
      <c r="M17" s="63">
        <v>31505</v>
      </c>
      <c r="N17" s="63">
        <v>33579</v>
      </c>
      <c r="O17" s="63">
        <v>35738</v>
      </c>
      <c r="P17" s="63">
        <v>35622</v>
      </c>
      <c r="Q17" s="63">
        <v>35081</v>
      </c>
      <c r="R17" s="63">
        <v>33846</v>
      </c>
      <c r="S17" s="63">
        <v>33159</v>
      </c>
      <c r="T17" s="63">
        <v>38478</v>
      </c>
      <c r="U17" s="63">
        <v>48595</v>
      </c>
      <c r="V17" s="63">
        <v>53495</v>
      </c>
      <c r="W17" s="63">
        <v>51027</v>
      </c>
      <c r="X17" s="63">
        <v>45885</v>
      </c>
      <c r="Y17" s="63">
        <v>38458</v>
      </c>
      <c r="Z17" s="64">
        <v>33822</v>
      </c>
      <c r="AA17" s="65">
        <f t="shared" si="0"/>
        <v>802057</v>
      </c>
      <c r="AB17" s="33">
        <v>4</v>
      </c>
      <c r="AC17" s="113"/>
    </row>
    <row r="18" spans="1:29" ht="15.75" thickBot="1" x14ac:dyDescent="0.3">
      <c r="A18" s="95">
        <v>45413</v>
      </c>
      <c r="B18" s="28" t="s">
        <v>14</v>
      </c>
      <c r="C18" s="57">
        <v>26112</v>
      </c>
      <c r="D18" s="57">
        <v>24318</v>
      </c>
      <c r="E18" s="57">
        <v>23416</v>
      </c>
      <c r="F18" s="57">
        <v>22699</v>
      </c>
      <c r="G18" s="57">
        <v>23091</v>
      </c>
      <c r="H18" s="57">
        <v>25922</v>
      </c>
      <c r="I18" s="57">
        <v>28403</v>
      </c>
      <c r="J18" s="57">
        <v>28469</v>
      </c>
      <c r="K18" s="57">
        <v>31105</v>
      </c>
      <c r="L18" s="57">
        <v>33286</v>
      </c>
      <c r="M18" s="57">
        <v>35627</v>
      </c>
      <c r="N18" s="57">
        <v>37830</v>
      </c>
      <c r="O18" s="57">
        <v>36985</v>
      </c>
      <c r="P18" s="57">
        <v>36836</v>
      </c>
      <c r="Q18" s="57">
        <v>37620</v>
      </c>
      <c r="R18" s="57">
        <v>37714</v>
      </c>
      <c r="S18" s="57">
        <v>37554</v>
      </c>
      <c r="T18" s="57">
        <v>43492</v>
      </c>
      <c r="U18" s="57">
        <v>50568</v>
      </c>
      <c r="V18" s="57">
        <v>53789</v>
      </c>
      <c r="W18" s="57">
        <v>51221</v>
      </c>
      <c r="X18" s="57">
        <v>46013</v>
      </c>
      <c r="Y18" s="57">
        <v>39149</v>
      </c>
      <c r="Z18" s="58">
        <v>32830</v>
      </c>
      <c r="AA18" s="59">
        <f t="shared" si="0"/>
        <v>844049</v>
      </c>
      <c r="AB18" s="29">
        <v>21</v>
      </c>
      <c r="AC18" s="111">
        <f>+AA18*AB18+AA19*AB19+AA20*AB20</f>
        <v>25398747</v>
      </c>
    </row>
    <row r="19" spans="1:29" ht="15.75" thickBot="1" x14ac:dyDescent="0.3">
      <c r="A19" s="96"/>
      <c r="B19" s="30" t="s">
        <v>13</v>
      </c>
      <c r="C19" s="60">
        <v>22709</v>
      </c>
      <c r="D19" s="60">
        <v>21141</v>
      </c>
      <c r="E19" s="60">
        <v>20329</v>
      </c>
      <c r="F19" s="60">
        <v>19436</v>
      </c>
      <c r="G19" s="60">
        <v>20074</v>
      </c>
      <c r="H19" s="60">
        <v>20362</v>
      </c>
      <c r="I19" s="60">
        <v>22765</v>
      </c>
      <c r="J19" s="60">
        <v>24585</v>
      </c>
      <c r="K19" s="60">
        <v>27301</v>
      </c>
      <c r="L19" s="60">
        <v>30315</v>
      </c>
      <c r="M19" s="60">
        <v>33111</v>
      </c>
      <c r="N19" s="60">
        <v>33710</v>
      </c>
      <c r="O19" s="60">
        <v>33714</v>
      </c>
      <c r="P19" s="60">
        <v>33443</v>
      </c>
      <c r="Q19" s="60">
        <v>32698</v>
      </c>
      <c r="R19" s="60">
        <v>32476</v>
      </c>
      <c r="S19" s="60">
        <v>32025</v>
      </c>
      <c r="T19" s="60">
        <v>39579</v>
      </c>
      <c r="U19" s="60">
        <v>46449</v>
      </c>
      <c r="V19" s="60">
        <v>49822</v>
      </c>
      <c r="W19" s="60">
        <v>48305</v>
      </c>
      <c r="X19" s="60">
        <v>44185</v>
      </c>
      <c r="Y19" s="60">
        <v>39477</v>
      </c>
      <c r="Z19" s="61">
        <v>32861</v>
      </c>
      <c r="AA19" s="62">
        <f t="shared" si="0"/>
        <v>760872</v>
      </c>
      <c r="AB19" s="31">
        <v>4</v>
      </c>
      <c r="AC19" s="112"/>
    </row>
    <row r="20" spans="1:29" x14ac:dyDescent="0.25">
      <c r="A20" s="97"/>
      <c r="B20" s="32" t="s">
        <v>12</v>
      </c>
      <c r="C20" s="63">
        <v>26884</v>
      </c>
      <c r="D20" s="63">
        <v>24344</v>
      </c>
      <c r="E20" s="63">
        <v>22917</v>
      </c>
      <c r="F20" s="63">
        <v>21570</v>
      </c>
      <c r="G20" s="63">
        <v>21434</v>
      </c>
      <c r="H20" s="63">
        <v>21952</v>
      </c>
      <c r="I20" s="63">
        <v>24446</v>
      </c>
      <c r="J20" s="63">
        <v>24519</v>
      </c>
      <c r="K20" s="63">
        <v>27540</v>
      </c>
      <c r="L20" s="63">
        <v>30243</v>
      </c>
      <c r="M20" s="63">
        <v>32498</v>
      </c>
      <c r="N20" s="63">
        <v>33409</v>
      </c>
      <c r="O20" s="63">
        <v>34689</v>
      </c>
      <c r="P20" s="63">
        <v>34408</v>
      </c>
      <c r="Q20" s="63">
        <v>32629</v>
      </c>
      <c r="R20" s="63">
        <v>32060</v>
      </c>
      <c r="S20" s="63">
        <v>32087</v>
      </c>
      <c r="T20" s="63">
        <v>38000</v>
      </c>
      <c r="U20" s="63">
        <v>47789</v>
      </c>
      <c r="V20" s="63">
        <v>51937</v>
      </c>
      <c r="W20" s="63">
        <v>49121</v>
      </c>
      <c r="X20" s="63">
        <v>42717</v>
      </c>
      <c r="Y20" s="63">
        <v>34674</v>
      </c>
      <c r="Z20" s="64">
        <v>29838</v>
      </c>
      <c r="AA20" s="65">
        <f t="shared" si="0"/>
        <v>771705</v>
      </c>
      <c r="AB20" s="33">
        <v>6</v>
      </c>
      <c r="AC20" s="113"/>
    </row>
    <row r="21" spans="1:29" ht="15.75" thickBot="1" x14ac:dyDescent="0.3">
      <c r="A21" s="95">
        <v>45444</v>
      </c>
      <c r="B21" s="28" t="s">
        <v>14</v>
      </c>
      <c r="C21" s="57">
        <v>28307</v>
      </c>
      <c r="D21" s="57">
        <v>26503</v>
      </c>
      <c r="E21" s="57">
        <v>25418</v>
      </c>
      <c r="F21" s="57">
        <v>24719</v>
      </c>
      <c r="G21" s="57">
        <v>25164</v>
      </c>
      <c r="H21" s="57">
        <v>27190</v>
      </c>
      <c r="I21" s="57">
        <v>30124</v>
      </c>
      <c r="J21" s="57">
        <v>31284</v>
      </c>
      <c r="K21" s="57">
        <v>34539</v>
      </c>
      <c r="L21" s="57">
        <v>36939</v>
      </c>
      <c r="M21" s="57">
        <v>39606</v>
      </c>
      <c r="N21" s="57">
        <v>41778</v>
      </c>
      <c r="O21" s="57">
        <v>40749</v>
      </c>
      <c r="P21" s="57">
        <v>40604</v>
      </c>
      <c r="Q21" s="57">
        <v>41418</v>
      </c>
      <c r="R21" s="57">
        <v>41582</v>
      </c>
      <c r="S21" s="57">
        <v>41308</v>
      </c>
      <c r="T21" s="57">
        <v>46700</v>
      </c>
      <c r="U21" s="57">
        <v>52562</v>
      </c>
      <c r="V21" s="57">
        <v>56785</v>
      </c>
      <c r="W21" s="57">
        <v>54192</v>
      </c>
      <c r="X21" s="57">
        <v>49320</v>
      </c>
      <c r="Y21" s="57">
        <v>42425</v>
      </c>
      <c r="Z21" s="58">
        <v>35667</v>
      </c>
      <c r="AA21" s="59">
        <f t="shared" si="0"/>
        <v>914883</v>
      </c>
      <c r="AB21" s="29">
        <v>18</v>
      </c>
      <c r="AC21" s="111">
        <f>+AA21*AB21+AA22*AB22+AA23*AB23</f>
        <v>25919357</v>
      </c>
    </row>
    <row r="22" spans="1:29" ht="15.75" thickBot="1" x14ac:dyDescent="0.3">
      <c r="A22" s="96"/>
      <c r="B22" s="30" t="s">
        <v>13</v>
      </c>
      <c r="C22" s="60">
        <v>26640</v>
      </c>
      <c r="D22" s="60">
        <v>25586</v>
      </c>
      <c r="E22" s="60">
        <v>24794</v>
      </c>
      <c r="F22" s="60">
        <v>24100</v>
      </c>
      <c r="G22" s="60">
        <v>24275</v>
      </c>
      <c r="H22" s="60">
        <v>23891</v>
      </c>
      <c r="I22" s="60">
        <v>26976</v>
      </c>
      <c r="J22" s="60">
        <v>28738</v>
      </c>
      <c r="K22" s="60">
        <v>32514</v>
      </c>
      <c r="L22" s="60">
        <v>34524</v>
      </c>
      <c r="M22" s="60">
        <v>35880</v>
      </c>
      <c r="N22" s="60">
        <v>37193</v>
      </c>
      <c r="O22" s="60">
        <v>37178</v>
      </c>
      <c r="P22" s="60">
        <v>36197</v>
      </c>
      <c r="Q22" s="60">
        <v>35715</v>
      </c>
      <c r="R22" s="60">
        <v>35872</v>
      </c>
      <c r="S22" s="60">
        <v>35671</v>
      </c>
      <c r="T22" s="60">
        <v>40600</v>
      </c>
      <c r="U22" s="60">
        <v>44018</v>
      </c>
      <c r="V22" s="60">
        <v>49344</v>
      </c>
      <c r="W22" s="60">
        <v>46685</v>
      </c>
      <c r="X22" s="60">
        <v>43845</v>
      </c>
      <c r="Y22" s="60">
        <v>38842</v>
      </c>
      <c r="Z22" s="61">
        <v>34192</v>
      </c>
      <c r="AA22" s="62">
        <f t="shared" si="0"/>
        <v>823270</v>
      </c>
      <c r="AB22" s="31">
        <v>5</v>
      </c>
      <c r="AC22" s="112"/>
    </row>
    <row r="23" spans="1:29" x14ac:dyDescent="0.25">
      <c r="A23" s="97"/>
      <c r="B23" s="32" t="s">
        <v>12</v>
      </c>
      <c r="C23" s="63">
        <v>26962</v>
      </c>
      <c r="D23" s="63">
        <v>24900</v>
      </c>
      <c r="E23" s="63">
        <v>24063</v>
      </c>
      <c r="F23" s="63">
        <v>23020</v>
      </c>
      <c r="G23" s="63">
        <v>23465</v>
      </c>
      <c r="H23" s="63">
        <v>22288</v>
      </c>
      <c r="I23" s="63">
        <v>24480</v>
      </c>
      <c r="J23" s="63">
        <v>24885</v>
      </c>
      <c r="K23" s="63">
        <v>27396</v>
      </c>
      <c r="L23" s="63">
        <v>29637</v>
      </c>
      <c r="M23" s="63">
        <v>31975</v>
      </c>
      <c r="N23" s="63">
        <v>33702</v>
      </c>
      <c r="O23" s="63">
        <v>34480</v>
      </c>
      <c r="P23" s="63">
        <v>33581</v>
      </c>
      <c r="Q23" s="63">
        <v>32504</v>
      </c>
      <c r="R23" s="63">
        <v>31663</v>
      </c>
      <c r="S23" s="63">
        <v>32014</v>
      </c>
      <c r="T23" s="63">
        <v>37547</v>
      </c>
      <c r="U23" s="63">
        <v>41227</v>
      </c>
      <c r="V23" s="63">
        <v>48251</v>
      </c>
      <c r="W23" s="63">
        <v>45508</v>
      </c>
      <c r="X23" s="63">
        <v>41268</v>
      </c>
      <c r="Y23" s="63">
        <v>35806</v>
      </c>
      <c r="Z23" s="64">
        <v>31537</v>
      </c>
      <c r="AA23" s="65">
        <f t="shared" si="0"/>
        <v>762159</v>
      </c>
      <c r="AB23" s="33">
        <v>7</v>
      </c>
      <c r="AC23" s="113"/>
    </row>
    <row r="24" spans="1:29" ht="15.75" thickBot="1" x14ac:dyDescent="0.3">
      <c r="A24" s="95">
        <v>45474</v>
      </c>
      <c r="B24" s="28" t="s">
        <v>14</v>
      </c>
      <c r="C24" s="57">
        <v>28167</v>
      </c>
      <c r="D24" s="57">
        <v>26289</v>
      </c>
      <c r="E24" s="57">
        <v>25151</v>
      </c>
      <c r="F24" s="57">
        <v>24426</v>
      </c>
      <c r="G24" s="57">
        <v>24790</v>
      </c>
      <c r="H24" s="57">
        <v>27142</v>
      </c>
      <c r="I24" s="57">
        <v>29918</v>
      </c>
      <c r="J24" s="57">
        <v>30786</v>
      </c>
      <c r="K24" s="57">
        <v>34086</v>
      </c>
      <c r="L24" s="57">
        <v>36567</v>
      </c>
      <c r="M24" s="57">
        <v>39464</v>
      </c>
      <c r="N24" s="57">
        <v>41581</v>
      </c>
      <c r="O24" s="57">
        <v>40329</v>
      </c>
      <c r="P24" s="57">
        <v>40291</v>
      </c>
      <c r="Q24" s="57">
        <v>41731</v>
      </c>
      <c r="R24" s="57">
        <v>41419</v>
      </c>
      <c r="S24" s="57">
        <v>40958</v>
      </c>
      <c r="T24" s="57">
        <v>46008</v>
      </c>
      <c r="U24" s="57">
        <v>50905</v>
      </c>
      <c r="V24" s="57">
        <v>56231</v>
      </c>
      <c r="W24" s="57">
        <v>54147</v>
      </c>
      <c r="X24" s="57">
        <v>49311</v>
      </c>
      <c r="Y24" s="57">
        <v>41971</v>
      </c>
      <c r="Z24" s="58">
        <v>35215</v>
      </c>
      <c r="AA24" s="59">
        <f t="shared" si="0"/>
        <v>906883</v>
      </c>
      <c r="AB24" s="29">
        <v>22</v>
      </c>
      <c r="AC24" s="111">
        <f>+AA24*AB24+AA25*AB25+AA26*AB26</f>
        <v>26582941</v>
      </c>
    </row>
    <row r="25" spans="1:29" ht="15.75" thickBot="1" x14ac:dyDescent="0.3">
      <c r="A25" s="96"/>
      <c r="B25" s="30" t="s">
        <v>13</v>
      </c>
      <c r="C25" s="60">
        <v>25211</v>
      </c>
      <c r="D25" s="60">
        <v>23455</v>
      </c>
      <c r="E25" s="60">
        <v>22577</v>
      </c>
      <c r="F25" s="60">
        <v>21355</v>
      </c>
      <c r="G25" s="60">
        <v>21456</v>
      </c>
      <c r="H25" s="60">
        <v>21858</v>
      </c>
      <c r="I25" s="60">
        <v>23032</v>
      </c>
      <c r="J25" s="60">
        <v>24020</v>
      </c>
      <c r="K25" s="60">
        <v>28049</v>
      </c>
      <c r="L25" s="60">
        <v>31174</v>
      </c>
      <c r="M25" s="60">
        <v>32897</v>
      </c>
      <c r="N25" s="60">
        <v>33296</v>
      </c>
      <c r="O25" s="60">
        <v>33207</v>
      </c>
      <c r="P25" s="60">
        <v>32189</v>
      </c>
      <c r="Q25" s="60">
        <v>31432</v>
      </c>
      <c r="R25" s="60">
        <v>31308</v>
      </c>
      <c r="S25" s="60">
        <v>30614</v>
      </c>
      <c r="T25" s="60">
        <v>35230</v>
      </c>
      <c r="U25" s="60">
        <v>35363</v>
      </c>
      <c r="V25" s="60">
        <v>44067</v>
      </c>
      <c r="W25" s="60">
        <v>43745</v>
      </c>
      <c r="X25" s="60">
        <v>40828</v>
      </c>
      <c r="Y25" s="60">
        <v>36421</v>
      </c>
      <c r="Z25" s="61">
        <v>32359</v>
      </c>
      <c r="AA25" s="62">
        <f t="shared" si="0"/>
        <v>735143</v>
      </c>
      <c r="AB25" s="31">
        <v>3</v>
      </c>
      <c r="AC25" s="112"/>
    </row>
    <row r="26" spans="1:29" x14ac:dyDescent="0.25">
      <c r="A26" s="97"/>
      <c r="B26" s="32" t="s">
        <v>12</v>
      </c>
      <c r="C26" s="63">
        <v>26715</v>
      </c>
      <c r="D26" s="63">
        <v>25120</v>
      </c>
      <c r="E26" s="63">
        <v>24391</v>
      </c>
      <c r="F26" s="63">
        <v>23478</v>
      </c>
      <c r="G26" s="63">
        <v>23403</v>
      </c>
      <c r="H26" s="63">
        <v>23731</v>
      </c>
      <c r="I26" s="63">
        <v>23911</v>
      </c>
      <c r="J26" s="63">
        <v>24518</v>
      </c>
      <c r="K26" s="63">
        <v>27661</v>
      </c>
      <c r="L26" s="63">
        <v>29058</v>
      </c>
      <c r="M26" s="63">
        <v>32679</v>
      </c>
      <c r="N26" s="63">
        <v>33100</v>
      </c>
      <c r="O26" s="63">
        <v>33801</v>
      </c>
      <c r="P26" s="63">
        <v>32313</v>
      </c>
      <c r="Q26" s="63">
        <v>31189</v>
      </c>
      <c r="R26" s="63">
        <v>30568</v>
      </c>
      <c r="S26" s="63">
        <v>30037</v>
      </c>
      <c r="T26" s="63">
        <v>33970</v>
      </c>
      <c r="U26" s="63">
        <v>35649</v>
      </c>
      <c r="V26" s="63">
        <v>45236</v>
      </c>
      <c r="W26" s="63">
        <v>43975</v>
      </c>
      <c r="X26" s="63">
        <v>39748</v>
      </c>
      <c r="Y26" s="63">
        <v>33956</v>
      </c>
      <c r="Z26" s="64">
        <v>29474</v>
      </c>
      <c r="AA26" s="65">
        <f t="shared" si="0"/>
        <v>737681</v>
      </c>
      <c r="AB26" s="33">
        <v>6</v>
      </c>
      <c r="AC26" s="113"/>
    </row>
    <row r="27" spans="1:29" ht="15.75" thickBot="1" x14ac:dyDescent="0.3">
      <c r="A27" s="95">
        <v>45505</v>
      </c>
      <c r="B27" s="28" t="s">
        <v>14</v>
      </c>
      <c r="C27" s="57">
        <v>27939</v>
      </c>
      <c r="D27" s="57">
        <v>26095</v>
      </c>
      <c r="E27" s="57">
        <v>25054</v>
      </c>
      <c r="F27" s="57">
        <v>24368</v>
      </c>
      <c r="G27" s="57">
        <v>24764</v>
      </c>
      <c r="H27" s="57">
        <v>27417</v>
      </c>
      <c r="I27" s="57">
        <v>30036</v>
      </c>
      <c r="J27" s="57">
        <v>30601</v>
      </c>
      <c r="K27" s="57">
        <v>33707</v>
      </c>
      <c r="L27" s="57">
        <v>36147</v>
      </c>
      <c r="M27" s="57">
        <v>38867</v>
      </c>
      <c r="N27" s="57">
        <v>40943</v>
      </c>
      <c r="O27" s="57">
        <v>39800</v>
      </c>
      <c r="P27" s="57">
        <v>39883</v>
      </c>
      <c r="Q27" s="57">
        <v>41052</v>
      </c>
      <c r="R27" s="57">
        <v>41329</v>
      </c>
      <c r="S27" s="57">
        <v>40894</v>
      </c>
      <c r="T27" s="57">
        <v>45819</v>
      </c>
      <c r="U27" s="57">
        <v>51477</v>
      </c>
      <c r="V27" s="57">
        <v>55700</v>
      </c>
      <c r="W27" s="57">
        <v>53767</v>
      </c>
      <c r="X27" s="57">
        <v>49052</v>
      </c>
      <c r="Y27" s="57">
        <v>41658</v>
      </c>
      <c r="Z27" s="58">
        <v>35006</v>
      </c>
      <c r="AA27" s="59">
        <f t="shared" si="0"/>
        <v>901375</v>
      </c>
      <c r="AB27" s="29">
        <v>20</v>
      </c>
      <c r="AC27" s="111">
        <f>+AA27*AB27+AA28*AB28+AA29*AB29</f>
        <v>26750832</v>
      </c>
    </row>
    <row r="28" spans="1:29" ht="15.75" thickBot="1" x14ac:dyDescent="0.3">
      <c r="A28" s="96"/>
      <c r="B28" s="30" t="s">
        <v>13</v>
      </c>
      <c r="C28" s="60">
        <v>30975</v>
      </c>
      <c r="D28" s="60">
        <v>29135</v>
      </c>
      <c r="E28" s="60">
        <v>27762</v>
      </c>
      <c r="F28" s="60">
        <v>26844</v>
      </c>
      <c r="G28" s="60">
        <v>26673</v>
      </c>
      <c r="H28" s="60">
        <v>26995</v>
      </c>
      <c r="I28" s="60">
        <v>29123</v>
      </c>
      <c r="J28" s="60">
        <v>30175</v>
      </c>
      <c r="K28" s="60">
        <v>33811</v>
      </c>
      <c r="L28" s="60">
        <v>36219</v>
      </c>
      <c r="M28" s="60">
        <v>37267</v>
      </c>
      <c r="N28" s="60">
        <v>39468</v>
      </c>
      <c r="O28" s="60">
        <v>39692</v>
      </c>
      <c r="P28" s="60">
        <v>39036</v>
      </c>
      <c r="Q28" s="60">
        <v>37932</v>
      </c>
      <c r="R28" s="60">
        <v>37791</v>
      </c>
      <c r="S28" s="60">
        <v>37332</v>
      </c>
      <c r="T28" s="60">
        <v>40423</v>
      </c>
      <c r="U28" s="60">
        <v>43879</v>
      </c>
      <c r="V28" s="60">
        <v>51278</v>
      </c>
      <c r="W28" s="60">
        <v>50539</v>
      </c>
      <c r="X28" s="60">
        <v>46862</v>
      </c>
      <c r="Y28" s="60">
        <v>41682</v>
      </c>
      <c r="Z28" s="61">
        <v>36189</v>
      </c>
      <c r="AA28" s="62">
        <f t="shared" si="0"/>
        <v>877082</v>
      </c>
      <c r="AB28" s="31">
        <v>5</v>
      </c>
      <c r="AC28" s="112"/>
    </row>
    <row r="29" spans="1:29" x14ac:dyDescent="0.25">
      <c r="A29" s="97"/>
      <c r="B29" s="32" t="s">
        <v>12</v>
      </c>
      <c r="C29" s="63">
        <v>26123</v>
      </c>
      <c r="D29" s="63">
        <v>24036</v>
      </c>
      <c r="E29" s="63">
        <v>23224</v>
      </c>
      <c r="F29" s="63">
        <v>23028</v>
      </c>
      <c r="G29" s="63">
        <v>22787</v>
      </c>
      <c r="H29" s="63">
        <v>23256</v>
      </c>
      <c r="I29" s="63">
        <v>23838</v>
      </c>
      <c r="J29" s="63">
        <v>23084</v>
      </c>
      <c r="K29" s="63">
        <v>26140</v>
      </c>
      <c r="L29" s="63">
        <v>29011</v>
      </c>
      <c r="M29" s="63">
        <v>31116</v>
      </c>
      <c r="N29" s="63">
        <v>32486</v>
      </c>
      <c r="O29" s="63">
        <v>32917</v>
      </c>
      <c r="P29" s="63">
        <v>31720</v>
      </c>
      <c r="Q29" s="63">
        <v>30580</v>
      </c>
      <c r="R29" s="63">
        <v>29876</v>
      </c>
      <c r="S29" s="63">
        <v>29304</v>
      </c>
      <c r="T29" s="63">
        <v>33682</v>
      </c>
      <c r="U29" s="63">
        <v>37620</v>
      </c>
      <c r="V29" s="63">
        <v>44724</v>
      </c>
      <c r="W29" s="63">
        <v>43335</v>
      </c>
      <c r="X29" s="63">
        <v>39044</v>
      </c>
      <c r="Y29" s="63">
        <v>33400</v>
      </c>
      <c r="Z29" s="64">
        <v>28656</v>
      </c>
      <c r="AA29" s="65">
        <f t="shared" si="0"/>
        <v>722987</v>
      </c>
      <c r="AB29" s="33">
        <v>6</v>
      </c>
      <c r="AC29" s="113"/>
    </row>
    <row r="30" spans="1:29" ht="15.75" thickBot="1" x14ac:dyDescent="0.3">
      <c r="A30" s="95">
        <v>45536</v>
      </c>
      <c r="B30" s="28" t="s">
        <v>14</v>
      </c>
      <c r="C30" s="57">
        <v>27259</v>
      </c>
      <c r="D30" s="57">
        <v>25544</v>
      </c>
      <c r="E30" s="57">
        <v>24541</v>
      </c>
      <c r="F30" s="57">
        <v>23795</v>
      </c>
      <c r="G30" s="57">
        <v>24443</v>
      </c>
      <c r="H30" s="57">
        <v>27898</v>
      </c>
      <c r="I30" s="57">
        <v>30178</v>
      </c>
      <c r="J30" s="57">
        <v>30124</v>
      </c>
      <c r="K30" s="57">
        <v>32839</v>
      </c>
      <c r="L30" s="57">
        <v>35749</v>
      </c>
      <c r="M30" s="57">
        <v>38464</v>
      </c>
      <c r="N30" s="57">
        <v>40379</v>
      </c>
      <c r="O30" s="57">
        <v>38782</v>
      </c>
      <c r="P30" s="57">
        <v>39075</v>
      </c>
      <c r="Q30" s="57">
        <v>40463</v>
      </c>
      <c r="R30" s="57">
        <v>40766</v>
      </c>
      <c r="S30" s="57">
        <v>40574</v>
      </c>
      <c r="T30" s="57">
        <v>46589</v>
      </c>
      <c r="U30" s="57">
        <v>54509</v>
      </c>
      <c r="V30" s="57">
        <v>56014</v>
      </c>
      <c r="W30" s="57">
        <v>53493</v>
      </c>
      <c r="X30" s="57">
        <v>48546</v>
      </c>
      <c r="Y30" s="57">
        <v>41004</v>
      </c>
      <c r="Z30" s="58">
        <v>34352</v>
      </c>
      <c r="AA30" s="59">
        <f t="shared" si="0"/>
        <v>895380</v>
      </c>
      <c r="AB30" s="29">
        <v>21</v>
      </c>
      <c r="AC30" s="111">
        <f>+AA30*AB30+AA31*AB31+AA32*AB32</f>
        <v>26562767</v>
      </c>
    </row>
    <row r="31" spans="1:29" ht="15.75" thickBot="1" x14ac:dyDescent="0.3">
      <c r="A31" s="96"/>
      <c r="B31" s="30" t="s">
        <v>13</v>
      </c>
      <c r="C31" s="60">
        <v>29278</v>
      </c>
      <c r="D31" s="60">
        <v>26886</v>
      </c>
      <c r="E31" s="60">
        <v>25498</v>
      </c>
      <c r="F31" s="60">
        <v>24954</v>
      </c>
      <c r="G31" s="60">
        <v>25126</v>
      </c>
      <c r="H31" s="60">
        <v>26199</v>
      </c>
      <c r="I31" s="60">
        <v>27573</v>
      </c>
      <c r="J31" s="60">
        <v>30497</v>
      </c>
      <c r="K31" s="60">
        <v>34000</v>
      </c>
      <c r="L31" s="60">
        <v>37205</v>
      </c>
      <c r="M31" s="60">
        <v>39297</v>
      </c>
      <c r="N31" s="60">
        <v>40274</v>
      </c>
      <c r="O31" s="60">
        <v>40369</v>
      </c>
      <c r="P31" s="60">
        <v>39062</v>
      </c>
      <c r="Q31" s="60">
        <v>39321</v>
      </c>
      <c r="R31" s="60">
        <v>38629</v>
      </c>
      <c r="S31" s="60">
        <v>38327</v>
      </c>
      <c r="T31" s="60">
        <v>44762</v>
      </c>
      <c r="U31" s="60">
        <v>54557</v>
      </c>
      <c r="V31" s="60">
        <v>53044</v>
      </c>
      <c r="W31" s="60">
        <v>50638</v>
      </c>
      <c r="X31" s="60">
        <v>45558</v>
      </c>
      <c r="Y31" s="60">
        <v>40421</v>
      </c>
      <c r="Z31" s="61">
        <v>36833</v>
      </c>
      <c r="AA31" s="62">
        <f t="shared" si="0"/>
        <v>888308</v>
      </c>
      <c r="AB31" s="31">
        <v>4</v>
      </c>
      <c r="AC31" s="112"/>
    </row>
    <row r="32" spans="1:29" x14ac:dyDescent="0.25">
      <c r="A32" s="97"/>
      <c r="B32" s="32" t="s">
        <v>12</v>
      </c>
      <c r="C32" s="63">
        <v>31061</v>
      </c>
      <c r="D32" s="63">
        <v>28840</v>
      </c>
      <c r="E32" s="63">
        <v>27979</v>
      </c>
      <c r="F32" s="63">
        <v>27261</v>
      </c>
      <c r="G32" s="63">
        <v>26472</v>
      </c>
      <c r="H32" s="63">
        <v>25013</v>
      </c>
      <c r="I32" s="63">
        <v>26225</v>
      </c>
      <c r="J32" s="63">
        <v>27443</v>
      </c>
      <c r="K32" s="63">
        <v>29581</v>
      </c>
      <c r="L32" s="63">
        <v>31180</v>
      </c>
      <c r="M32" s="63">
        <v>34300</v>
      </c>
      <c r="N32" s="63">
        <v>36233</v>
      </c>
      <c r="O32" s="63">
        <v>37048</v>
      </c>
      <c r="P32" s="63">
        <v>37296</v>
      </c>
      <c r="Q32" s="63">
        <v>35478</v>
      </c>
      <c r="R32" s="63">
        <v>35158</v>
      </c>
      <c r="S32" s="63">
        <v>34757</v>
      </c>
      <c r="T32" s="63">
        <v>41875</v>
      </c>
      <c r="U32" s="63">
        <v>51572</v>
      </c>
      <c r="V32" s="63">
        <v>51679</v>
      </c>
      <c r="W32" s="63">
        <v>49811</v>
      </c>
      <c r="X32" s="63">
        <v>44899</v>
      </c>
      <c r="Y32" s="63">
        <v>38342</v>
      </c>
      <c r="Z32" s="64">
        <v>31808</v>
      </c>
      <c r="AA32" s="65">
        <f t="shared" si="0"/>
        <v>841311</v>
      </c>
      <c r="AB32" s="33">
        <v>5</v>
      </c>
      <c r="AC32" s="113"/>
    </row>
    <row r="33" spans="1:29" ht="15.75" thickBot="1" x14ac:dyDescent="0.3">
      <c r="A33" s="95">
        <v>45566</v>
      </c>
      <c r="B33" s="28" t="s">
        <v>14</v>
      </c>
      <c r="C33" s="57">
        <v>23934</v>
      </c>
      <c r="D33" s="57">
        <v>22212</v>
      </c>
      <c r="E33" s="57">
        <v>21368</v>
      </c>
      <c r="F33" s="57">
        <v>20705</v>
      </c>
      <c r="G33" s="57">
        <v>21475</v>
      </c>
      <c r="H33" s="57">
        <v>24520</v>
      </c>
      <c r="I33" s="57">
        <v>27584</v>
      </c>
      <c r="J33" s="57">
        <v>27510</v>
      </c>
      <c r="K33" s="57">
        <v>30065</v>
      </c>
      <c r="L33" s="57">
        <v>32370</v>
      </c>
      <c r="M33" s="57">
        <v>35160</v>
      </c>
      <c r="N33" s="57">
        <v>37161</v>
      </c>
      <c r="O33" s="57">
        <v>35461</v>
      </c>
      <c r="P33" s="57">
        <v>35687</v>
      </c>
      <c r="Q33" s="57">
        <v>37312</v>
      </c>
      <c r="R33" s="57">
        <v>37446</v>
      </c>
      <c r="S33" s="57">
        <v>37238</v>
      </c>
      <c r="T33" s="57">
        <v>45323</v>
      </c>
      <c r="U33" s="57">
        <v>53280</v>
      </c>
      <c r="V33" s="57">
        <v>52604</v>
      </c>
      <c r="W33" s="57">
        <v>49454</v>
      </c>
      <c r="X33" s="57">
        <v>43926</v>
      </c>
      <c r="Y33" s="57">
        <v>36800</v>
      </c>
      <c r="Z33" s="58">
        <v>30664</v>
      </c>
      <c r="AA33" s="59">
        <f t="shared" si="0"/>
        <v>819259</v>
      </c>
      <c r="AB33" s="29">
        <v>22</v>
      </c>
      <c r="AC33" s="111">
        <f>+AA33*AB33+AA34*AB34+AA35*AB35</f>
        <v>25056093</v>
      </c>
    </row>
    <row r="34" spans="1:29" ht="15.75" thickBot="1" x14ac:dyDescent="0.3">
      <c r="A34" s="96"/>
      <c r="B34" s="30" t="s">
        <v>13</v>
      </c>
      <c r="C34" s="60">
        <v>24519</v>
      </c>
      <c r="D34" s="60">
        <v>23008</v>
      </c>
      <c r="E34" s="60">
        <v>21946</v>
      </c>
      <c r="F34" s="60">
        <v>20719</v>
      </c>
      <c r="G34" s="60">
        <v>20990</v>
      </c>
      <c r="H34" s="60">
        <v>20014</v>
      </c>
      <c r="I34" s="60">
        <v>23904</v>
      </c>
      <c r="J34" s="60">
        <v>26722</v>
      </c>
      <c r="K34" s="60">
        <v>30346</v>
      </c>
      <c r="L34" s="60">
        <v>32378</v>
      </c>
      <c r="M34" s="60">
        <v>35204</v>
      </c>
      <c r="N34" s="60">
        <v>38573</v>
      </c>
      <c r="O34" s="60">
        <v>37671</v>
      </c>
      <c r="P34" s="60">
        <v>37639</v>
      </c>
      <c r="Q34" s="60">
        <v>36733</v>
      </c>
      <c r="R34" s="60">
        <v>35975</v>
      </c>
      <c r="S34" s="60">
        <v>36634</v>
      </c>
      <c r="T34" s="60">
        <v>46812</v>
      </c>
      <c r="U34" s="60">
        <v>56940</v>
      </c>
      <c r="V34" s="60">
        <v>51352</v>
      </c>
      <c r="W34" s="60">
        <v>48880</v>
      </c>
      <c r="X34" s="60">
        <v>43562</v>
      </c>
      <c r="Y34" s="60">
        <v>37066</v>
      </c>
      <c r="Z34" s="61">
        <v>31803</v>
      </c>
      <c r="AA34" s="62">
        <f t="shared" si="0"/>
        <v>819390</v>
      </c>
      <c r="AB34" s="31">
        <v>4</v>
      </c>
      <c r="AC34" s="112"/>
    </row>
    <row r="35" spans="1:29" x14ac:dyDescent="0.25">
      <c r="A35" s="97"/>
      <c r="B35" s="32" t="s">
        <v>12</v>
      </c>
      <c r="C35" s="63">
        <v>24853</v>
      </c>
      <c r="D35" s="63">
        <v>23272</v>
      </c>
      <c r="E35" s="63">
        <v>21679</v>
      </c>
      <c r="F35" s="63">
        <v>20903</v>
      </c>
      <c r="G35" s="63">
        <v>20604</v>
      </c>
      <c r="H35" s="63">
        <v>20010</v>
      </c>
      <c r="I35" s="63">
        <v>22567</v>
      </c>
      <c r="J35" s="63">
        <v>23036</v>
      </c>
      <c r="K35" s="63">
        <v>25394</v>
      </c>
      <c r="L35" s="63">
        <v>27998</v>
      </c>
      <c r="M35" s="63">
        <v>30995</v>
      </c>
      <c r="N35" s="63">
        <v>32804</v>
      </c>
      <c r="O35" s="63">
        <v>33480</v>
      </c>
      <c r="P35" s="63">
        <v>32946</v>
      </c>
      <c r="Q35" s="63">
        <v>31785</v>
      </c>
      <c r="R35" s="63">
        <v>31524</v>
      </c>
      <c r="S35" s="63">
        <v>30930</v>
      </c>
      <c r="T35" s="63">
        <v>42844</v>
      </c>
      <c r="U35" s="63">
        <v>54885</v>
      </c>
      <c r="V35" s="63">
        <v>49033</v>
      </c>
      <c r="W35" s="63">
        <v>46123</v>
      </c>
      <c r="X35" s="63">
        <v>41293</v>
      </c>
      <c r="Y35" s="63">
        <v>33659</v>
      </c>
      <c r="Z35" s="64">
        <v>28350</v>
      </c>
      <c r="AA35" s="65">
        <f t="shared" si="0"/>
        <v>750967</v>
      </c>
      <c r="AB35" s="33">
        <v>5</v>
      </c>
      <c r="AC35" s="113"/>
    </row>
    <row r="36" spans="1:29" ht="15.75" thickBot="1" x14ac:dyDescent="0.3">
      <c r="A36" s="95">
        <v>45597</v>
      </c>
      <c r="B36" s="28" t="s">
        <v>14</v>
      </c>
      <c r="C36" s="57">
        <v>25735</v>
      </c>
      <c r="D36" s="57">
        <v>24012</v>
      </c>
      <c r="E36" s="57">
        <v>22992</v>
      </c>
      <c r="F36" s="57">
        <v>22524</v>
      </c>
      <c r="G36" s="57">
        <v>23222</v>
      </c>
      <c r="H36" s="57">
        <v>26380</v>
      </c>
      <c r="I36" s="57">
        <v>29622</v>
      </c>
      <c r="J36" s="57">
        <v>29748</v>
      </c>
      <c r="K36" s="57">
        <v>32578</v>
      </c>
      <c r="L36" s="57">
        <v>34813</v>
      </c>
      <c r="M36" s="57">
        <v>37332</v>
      </c>
      <c r="N36" s="57">
        <v>39668</v>
      </c>
      <c r="O36" s="57">
        <v>37848</v>
      </c>
      <c r="P36" s="57">
        <v>37945</v>
      </c>
      <c r="Q36" s="57">
        <v>39049</v>
      </c>
      <c r="R36" s="57">
        <v>39830</v>
      </c>
      <c r="S36" s="57">
        <v>39888</v>
      </c>
      <c r="T36" s="57">
        <v>48132</v>
      </c>
      <c r="U36" s="57">
        <v>56555</v>
      </c>
      <c r="V36" s="57">
        <v>56519</v>
      </c>
      <c r="W36" s="57">
        <v>52952</v>
      </c>
      <c r="X36" s="57">
        <v>47228</v>
      </c>
      <c r="Y36" s="57">
        <v>39556</v>
      </c>
      <c r="Z36" s="58">
        <v>32978</v>
      </c>
      <c r="AA36" s="59">
        <f t="shared" si="0"/>
        <v>877106</v>
      </c>
      <c r="AB36" s="29">
        <v>19</v>
      </c>
      <c r="AC36" s="111">
        <f>+AA36*AB36+AA37*AB37+AA38*AB38</f>
        <v>26117697</v>
      </c>
    </row>
    <row r="37" spans="1:29" ht="15.75" thickBot="1" x14ac:dyDescent="0.3">
      <c r="A37" s="96"/>
      <c r="B37" s="30" t="s">
        <v>13</v>
      </c>
      <c r="C37" s="60">
        <v>25633</v>
      </c>
      <c r="D37" s="60">
        <v>23911</v>
      </c>
      <c r="E37" s="60">
        <v>22430</v>
      </c>
      <c r="F37" s="60">
        <v>22016</v>
      </c>
      <c r="G37" s="60">
        <v>21878</v>
      </c>
      <c r="H37" s="60">
        <v>22399</v>
      </c>
      <c r="I37" s="60">
        <v>26222</v>
      </c>
      <c r="J37" s="60">
        <v>28465</v>
      </c>
      <c r="K37" s="60">
        <v>32970</v>
      </c>
      <c r="L37" s="60">
        <v>34607</v>
      </c>
      <c r="M37" s="60">
        <v>37364</v>
      </c>
      <c r="N37" s="60">
        <v>39157</v>
      </c>
      <c r="O37" s="60">
        <v>38811</v>
      </c>
      <c r="P37" s="60">
        <v>37798</v>
      </c>
      <c r="Q37" s="60">
        <v>37252</v>
      </c>
      <c r="R37" s="60">
        <v>36656</v>
      </c>
      <c r="S37" s="60">
        <v>36873</v>
      </c>
      <c r="T37" s="60">
        <v>50763</v>
      </c>
      <c r="U37" s="60">
        <v>63344</v>
      </c>
      <c r="V37" s="60">
        <v>55780</v>
      </c>
      <c r="W37" s="60">
        <v>51784</v>
      </c>
      <c r="X37" s="60">
        <v>46335</v>
      </c>
      <c r="Y37" s="60">
        <v>39897</v>
      </c>
      <c r="Z37" s="61">
        <v>34792</v>
      </c>
      <c r="AA37" s="62">
        <f t="shared" si="0"/>
        <v>867137</v>
      </c>
      <c r="AB37" s="31">
        <v>5</v>
      </c>
      <c r="AC37" s="112"/>
    </row>
    <row r="38" spans="1:29" x14ac:dyDescent="0.25">
      <c r="A38" s="97"/>
      <c r="B38" s="32" t="s">
        <v>12</v>
      </c>
      <c r="C38" s="63">
        <v>27759</v>
      </c>
      <c r="D38" s="63">
        <v>24669</v>
      </c>
      <c r="E38" s="63">
        <v>23900</v>
      </c>
      <c r="F38" s="63">
        <v>23572</v>
      </c>
      <c r="G38" s="63">
        <v>23357</v>
      </c>
      <c r="H38" s="63">
        <v>22589</v>
      </c>
      <c r="I38" s="63">
        <v>26375</v>
      </c>
      <c r="J38" s="63">
        <v>27473</v>
      </c>
      <c r="K38" s="63">
        <v>30730</v>
      </c>
      <c r="L38" s="63">
        <v>33187</v>
      </c>
      <c r="M38" s="63">
        <v>35896</v>
      </c>
      <c r="N38" s="63">
        <v>38452</v>
      </c>
      <c r="O38" s="63">
        <v>39282</v>
      </c>
      <c r="P38" s="63">
        <v>38292</v>
      </c>
      <c r="Q38" s="63">
        <v>36455</v>
      </c>
      <c r="R38" s="63">
        <v>35844</v>
      </c>
      <c r="S38" s="63">
        <v>35656</v>
      </c>
      <c r="T38" s="63">
        <v>50192</v>
      </c>
      <c r="U38" s="63">
        <v>61695</v>
      </c>
      <c r="V38" s="63">
        <v>54713</v>
      </c>
      <c r="W38" s="63">
        <v>50412</v>
      </c>
      <c r="X38" s="63">
        <v>44053</v>
      </c>
      <c r="Y38" s="63">
        <v>37086</v>
      </c>
      <c r="Z38" s="64">
        <v>31194</v>
      </c>
      <c r="AA38" s="65">
        <f t="shared" si="0"/>
        <v>852833</v>
      </c>
      <c r="AB38" s="33">
        <v>6</v>
      </c>
      <c r="AC38" s="113"/>
    </row>
    <row r="39" spans="1:29" ht="15.75" thickBot="1" x14ac:dyDescent="0.3">
      <c r="A39" s="95">
        <v>45627</v>
      </c>
      <c r="B39" s="28" t="s">
        <v>14</v>
      </c>
      <c r="C39" s="57">
        <v>24152</v>
      </c>
      <c r="D39" s="57">
        <v>22505</v>
      </c>
      <c r="E39" s="57">
        <v>21428</v>
      </c>
      <c r="F39" s="57">
        <v>20834</v>
      </c>
      <c r="G39" s="57">
        <v>21124</v>
      </c>
      <c r="H39" s="57">
        <v>22679</v>
      </c>
      <c r="I39" s="57">
        <v>25065</v>
      </c>
      <c r="J39" s="57">
        <v>25740</v>
      </c>
      <c r="K39" s="57">
        <v>28874</v>
      </c>
      <c r="L39" s="57">
        <v>31057</v>
      </c>
      <c r="M39" s="57">
        <v>33293</v>
      </c>
      <c r="N39" s="57">
        <v>35072</v>
      </c>
      <c r="O39" s="57">
        <v>34233</v>
      </c>
      <c r="P39" s="57">
        <v>33870</v>
      </c>
      <c r="Q39" s="57">
        <v>34394</v>
      </c>
      <c r="R39" s="57">
        <v>34651</v>
      </c>
      <c r="S39" s="57">
        <v>34345</v>
      </c>
      <c r="T39" s="57">
        <v>40996</v>
      </c>
      <c r="U39" s="57">
        <v>48243</v>
      </c>
      <c r="V39" s="57">
        <v>48925</v>
      </c>
      <c r="W39" s="57">
        <v>46560</v>
      </c>
      <c r="X39" s="57">
        <v>42834</v>
      </c>
      <c r="Y39" s="57">
        <v>37324</v>
      </c>
      <c r="Z39" s="58">
        <v>31791</v>
      </c>
      <c r="AA39" s="59">
        <f t="shared" si="0"/>
        <v>779989</v>
      </c>
      <c r="AB39" s="29">
        <v>21</v>
      </c>
      <c r="AC39" s="111">
        <f>+AA39*AB39+AA40*AB40+AA41*AB41</f>
        <v>23746607</v>
      </c>
    </row>
    <row r="40" spans="1:29" ht="15.75" thickBot="1" x14ac:dyDescent="0.3">
      <c r="A40" s="96"/>
      <c r="B40" s="30" t="s">
        <v>13</v>
      </c>
      <c r="C40" s="60">
        <v>25680</v>
      </c>
      <c r="D40" s="60">
        <v>22941</v>
      </c>
      <c r="E40" s="60">
        <v>21276</v>
      </c>
      <c r="F40" s="60">
        <v>20243</v>
      </c>
      <c r="G40" s="60">
        <v>20088</v>
      </c>
      <c r="H40" s="60">
        <v>21291</v>
      </c>
      <c r="I40" s="60">
        <v>21901</v>
      </c>
      <c r="J40" s="60">
        <v>22064</v>
      </c>
      <c r="K40" s="60">
        <v>25685</v>
      </c>
      <c r="L40" s="60">
        <v>27914</v>
      </c>
      <c r="M40" s="60">
        <v>29409</v>
      </c>
      <c r="N40" s="60">
        <v>30601</v>
      </c>
      <c r="O40" s="60">
        <v>30679</v>
      </c>
      <c r="P40" s="60">
        <v>30858</v>
      </c>
      <c r="Q40" s="60">
        <v>30795</v>
      </c>
      <c r="R40" s="60">
        <v>30570</v>
      </c>
      <c r="S40" s="60">
        <v>30346</v>
      </c>
      <c r="T40" s="60">
        <v>39169</v>
      </c>
      <c r="U40" s="60">
        <v>53007</v>
      </c>
      <c r="V40" s="60">
        <v>51165</v>
      </c>
      <c r="W40" s="60">
        <v>49787</v>
      </c>
      <c r="X40" s="60">
        <v>46996</v>
      </c>
      <c r="Y40" s="60">
        <v>41945</v>
      </c>
      <c r="Z40" s="61">
        <v>35447</v>
      </c>
      <c r="AA40" s="62">
        <f t="shared" si="0"/>
        <v>759857</v>
      </c>
      <c r="AB40" s="31">
        <v>4</v>
      </c>
      <c r="AC40" s="112"/>
    </row>
    <row r="41" spans="1:29" x14ac:dyDescent="0.25">
      <c r="A41" s="97"/>
      <c r="B41" s="32" t="s">
        <v>12</v>
      </c>
      <c r="C41" s="63">
        <v>28553</v>
      </c>
      <c r="D41" s="63">
        <v>26202</v>
      </c>
      <c r="E41" s="63">
        <v>23566</v>
      </c>
      <c r="F41" s="63">
        <v>21936</v>
      </c>
      <c r="G41" s="63">
        <v>21041</v>
      </c>
      <c r="H41" s="63">
        <v>21140</v>
      </c>
      <c r="I41" s="63">
        <v>20620</v>
      </c>
      <c r="J41" s="63">
        <v>19186</v>
      </c>
      <c r="K41" s="63">
        <v>21475</v>
      </c>
      <c r="L41" s="63">
        <v>24204</v>
      </c>
      <c r="M41" s="63">
        <v>26372</v>
      </c>
      <c r="N41" s="63">
        <v>28055</v>
      </c>
      <c r="O41" s="63">
        <v>29035</v>
      </c>
      <c r="P41" s="63">
        <v>29146</v>
      </c>
      <c r="Q41" s="63">
        <v>28824</v>
      </c>
      <c r="R41" s="63">
        <v>28739</v>
      </c>
      <c r="S41" s="63">
        <v>28283</v>
      </c>
      <c r="T41" s="63">
        <v>37177</v>
      </c>
      <c r="U41" s="63">
        <v>50674</v>
      </c>
      <c r="V41" s="63">
        <v>48371</v>
      </c>
      <c r="W41" s="63">
        <v>46784</v>
      </c>
      <c r="X41" s="63">
        <v>43095</v>
      </c>
      <c r="Y41" s="63">
        <v>37127</v>
      </c>
      <c r="Z41" s="64">
        <v>31630</v>
      </c>
      <c r="AA41" s="65">
        <f t="shared" si="0"/>
        <v>721235</v>
      </c>
      <c r="AB41" s="33">
        <v>6</v>
      </c>
      <c r="AC41" s="113"/>
    </row>
    <row r="42" spans="1:29" x14ac:dyDescent="0.25">
      <c r="A42" s="109" t="s">
        <v>11</v>
      </c>
      <c r="B42" s="110"/>
      <c r="C42" s="54">
        <f t="shared" ref="C42:AC42" si="1">+SUM(C6:C41)</f>
        <v>977478</v>
      </c>
      <c r="D42" s="54">
        <f t="shared" si="1"/>
        <v>905907</v>
      </c>
      <c r="E42" s="54">
        <f t="shared" si="1"/>
        <v>861983</v>
      </c>
      <c r="F42" s="54">
        <f t="shared" si="1"/>
        <v>832264</v>
      </c>
      <c r="G42" s="54">
        <f t="shared" si="1"/>
        <v>835321</v>
      </c>
      <c r="H42" s="54">
        <f t="shared" si="1"/>
        <v>882340</v>
      </c>
      <c r="I42" s="54">
        <f t="shared" si="1"/>
        <v>948249</v>
      </c>
      <c r="J42" s="54">
        <f t="shared" si="1"/>
        <v>955026</v>
      </c>
      <c r="K42" s="54">
        <f t="shared" si="1"/>
        <v>1064086</v>
      </c>
      <c r="L42" s="54">
        <f t="shared" si="1"/>
        <v>1151879</v>
      </c>
      <c r="M42" s="54">
        <f t="shared" si="1"/>
        <v>1239015</v>
      </c>
      <c r="N42" s="54">
        <f t="shared" si="1"/>
        <v>1309525</v>
      </c>
      <c r="O42" s="54">
        <f t="shared" si="1"/>
        <v>1304368</v>
      </c>
      <c r="P42" s="54">
        <f t="shared" si="1"/>
        <v>1290429</v>
      </c>
      <c r="Q42" s="54">
        <f t="shared" si="1"/>
        <v>1282250</v>
      </c>
      <c r="R42" s="54">
        <f t="shared" si="1"/>
        <v>1275095</v>
      </c>
      <c r="S42" s="54">
        <f t="shared" si="1"/>
        <v>1264590</v>
      </c>
      <c r="T42" s="54">
        <f t="shared" si="1"/>
        <v>1500247</v>
      </c>
      <c r="U42" s="54">
        <f t="shared" si="1"/>
        <v>1767123</v>
      </c>
      <c r="V42" s="54">
        <f t="shared" si="1"/>
        <v>1875521</v>
      </c>
      <c r="W42" s="54">
        <f t="shared" si="1"/>
        <v>1787452</v>
      </c>
      <c r="X42" s="54">
        <f t="shared" si="1"/>
        <v>1621289</v>
      </c>
      <c r="Y42" s="54">
        <f t="shared" si="1"/>
        <v>1391173</v>
      </c>
      <c r="Z42" s="54">
        <f t="shared" si="1"/>
        <v>1189153</v>
      </c>
      <c r="AA42" s="54">
        <f t="shared" si="1"/>
        <v>29511763</v>
      </c>
      <c r="AB42" s="54">
        <f t="shared" si="1"/>
        <v>366</v>
      </c>
      <c r="AC42" s="55">
        <f t="shared" si="1"/>
        <v>308477412</v>
      </c>
    </row>
    <row r="43" spans="1:29" x14ac:dyDescent="0.25">
      <c r="AB43" s="6"/>
      <c r="AC43" s="6"/>
    </row>
    <row r="44" spans="1:29" x14ac:dyDescent="0.25">
      <c r="C44" s="7"/>
    </row>
    <row r="45" spans="1:29" x14ac:dyDescent="0.25"/>
    <row r="46" spans="1:29" x14ac:dyDescent="0.25"/>
  </sheetData>
  <mergeCells count="53">
    <mergeCell ref="A6:A8"/>
    <mergeCell ref="AC6:AC8"/>
    <mergeCell ref="A15:A17"/>
    <mergeCell ref="AC15:AC17"/>
    <mergeCell ref="A12:A14"/>
    <mergeCell ref="AC12:AC14"/>
    <mergeCell ref="A9:A11"/>
    <mergeCell ref="AC9:AC11"/>
    <mergeCell ref="A1:AC2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S4:S5"/>
    <mergeCell ref="T4:T5"/>
    <mergeCell ref="I4:I5"/>
    <mergeCell ref="J4:J5"/>
    <mergeCell ref="U4:U5"/>
    <mergeCell ref="A18:A20"/>
    <mergeCell ref="AC18:AC20"/>
    <mergeCell ref="A21:A23"/>
    <mergeCell ref="AC21:AC23"/>
    <mergeCell ref="V4:V5"/>
    <mergeCell ref="W4:W5"/>
    <mergeCell ref="X4:X5"/>
    <mergeCell ref="Y4:Y5"/>
    <mergeCell ref="Z4:Z5"/>
    <mergeCell ref="AC4:AC5"/>
    <mergeCell ref="N4:N5"/>
    <mergeCell ref="O4:O5"/>
    <mergeCell ref="K4:K5"/>
    <mergeCell ref="L4:L5"/>
    <mergeCell ref="M4:M5"/>
    <mergeCell ref="A24:A26"/>
    <mergeCell ref="AC24:AC26"/>
    <mergeCell ref="A27:A29"/>
    <mergeCell ref="AC27:AC29"/>
    <mergeCell ref="A30:A32"/>
    <mergeCell ref="AC30:AC32"/>
    <mergeCell ref="A42:B42"/>
    <mergeCell ref="A33:A35"/>
    <mergeCell ref="AC33:AC35"/>
    <mergeCell ref="A36:A38"/>
    <mergeCell ref="AC36:AC38"/>
    <mergeCell ref="A39:A41"/>
    <mergeCell ref="AC39:AC41"/>
  </mergeCells>
  <pageMargins left="0.7" right="0.7" top="0.75" bottom="0.75" header="0.3" footer="0.3"/>
  <pageSetup scale="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Oferta producto 1</vt:lpstr>
      <vt:lpstr>Oferta producto 2</vt:lpstr>
      <vt:lpstr>Oferta producto 3 </vt:lpstr>
      <vt:lpstr>Cantidades Producto 1 2021</vt:lpstr>
      <vt:lpstr>Cantidades Producto 2 2022</vt:lpstr>
      <vt:lpstr>Cantidades Producto 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Giraldo Macias</dc:creator>
  <cp:lastModifiedBy>Etelberto Sanchez Blanco</cp:lastModifiedBy>
  <dcterms:created xsi:type="dcterms:W3CDTF">2020-01-31T19:26:26Z</dcterms:created>
  <dcterms:modified xsi:type="dcterms:W3CDTF">2020-11-05T19:11:05Z</dcterms:modified>
</cp:coreProperties>
</file>